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Рабочий стол\"/>
    </mc:Choice>
  </mc:AlternateContent>
  <bookViews>
    <workbookView xWindow="0" yWindow="0" windowWidth="23040" windowHeight="9384"/>
  </bookViews>
  <sheets>
    <sheet name="планирование23-24 (для дир) (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32" i="1" l="1"/>
  <c r="Y32" i="1"/>
  <c r="W33" i="1"/>
  <c r="Y33" i="1"/>
  <c r="W34" i="1"/>
  <c r="Y34" i="1"/>
  <c r="W35" i="1"/>
  <c r="Y35" i="1"/>
  <c r="W36" i="1"/>
  <c r="Y36" i="1"/>
  <c r="W37" i="1"/>
  <c r="Y37" i="1"/>
  <c r="W38" i="1"/>
  <c r="Y38" i="1"/>
  <c r="W39" i="1"/>
  <c r="W40" i="1"/>
  <c r="W41" i="1"/>
  <c r="W42" i="1"/>
  <c r="W43" i="1"/>
  <c r="W165" i="1" l="1"/>
  <c r="W204" i="1" l="1"/>
  <c r="Y203" i="1"/>
  <c r="W203" i="1"/>
  <c r="W201" i="1"/>
  <c r="J201" i="1"/>
  <c r="W200" i="1"/>
  <c r="W199" i="1"/>
  <c r="W198" i="1"/>
  <c r="W197" i="1"/>
  <c r="W196" i="1"/>
  <c r="W195" i="1"/>
  <c r="W192" i="1"/>
  <c r="W191" i="1"/>
  <c r="W190" i="1"/>
  <c r="W187" i="1"/>
  <c r="W186" i="1"/>
  <c r="Y185" i="1"/>
  <c r="W185" i="1"/>
  <c r="W184" i="1"/>
  <c r="W182" i="1"/>
  <c r="W181" i="1"/>
  <c r="W178" i="1"/>
  <c r="W177" i="1"/>
  <c r="W176" i="1"/>
  <c r="W175" i="1"/>
  <c r="W174" i="1"/>
  <c r="W173" i="1"/>
  <c r="W172" i="1"/>
  <c r="W171" i="1"/>
  <c r="W170" i="1"/>
  <c r="W169" i="1"/>
  <c r="W168" i="1"/>
  <c r="J168" i="1"/>
  <c r="W166" i="1"/>
  <c r="W164" i="1"/>
  <c r="J164" i="1"/>
  <c r="W163" i="1"/>
  <c r="Y162" i="1"/>
  <c r="W162" i="1"/>
  <c r="J162" i="1"/>
  <c r="W161" i="1"/>
  <c r="Y159" i="1"/>
  <c r="W159" i="1"/>
  <c r="Y158" i="1"/>
  <c r="W158" i="1"/>
  <c r="J158" i="1"/>
  <c r="W157" i="1"/>
  <c r="Y157" i="1" s="1"/>
  <c r="W156" i="1"/>
  <c r="Y156" i="1" s="1"/>
  <c r="J156" i="1"/>
  <c r="W155" i="1"/>
  <c r="W154" i="1"/>
  <c r="W152" i="1"/>
  <c r="Y152" i="1" s="1"/>
  <c r="J152" i="1"/>
  <c r="Y151" i="1"/>
  <c r="W151" i="1"/>
  <c r="W150" i="1"/>
  <c r="W149" i="1"/>
  <c r="W148" i="1"/>
  <c r="W147" i="1"/>
  <c r="W146" i="1"/>
  <c r="J146" i="1"/>
  <c r="W145" i="1"/>
  <c r="W144" i="1"/>
  <c r="W143" i="1"/>
  <c r="W142" i="1"/>
  <c r="Y141" i="1"/>
  <c r="W141" i="1"/>
  <c r="W140" i="1"/>
  <c r="W139" i="1"/>
  <c r="W138" i="1"/>
  <c r="W137" i="1"/>
  <c r="W136" i="1"/>
  <c r="W135" i="1"/>
  <c r="W134" i="1"/>
  <c r="W133" i="1"/>
  <c r="J133" i="1"/>
  <c r="W132" i="1"/>
  <c r="J132" i="1"/>
  <c r="W131" i="1"/>
  <c r="W130" i="1"/>
  <c r="W129" i="1"/>
  <c r="W128" i="1"/>
  <c r="W127" i="1"/>
  <c r="W126" i="1"/>
  <c r="Y125" i="1"/>
  <c r="W125" i="1"/>
  <c r="Y124" i="1"/>
  <c r="W124" i="1"/>
  <c r="W123" i="1"/>
  <c r="W122" i="1"/>
  <c r="W120" i="1"/>
  <c r="W119" i="1"/>
  <c r="W117" i="1"/>
  <c r="W116" i="1"/>
  <c r="J116" i="1"/>
  <c r="W113" i="1"/>
  <c r="W112" i="1"/>
  <c r="W111" i="1"/>
  <c r="W109" i="1"/>
  <c r="W108" i="1"/>
  <c r="W107" i="1"/>
  <c r="W105" i="1"/>
  <c r="W104" i="1"/>
  <c r="W103" i="1"/>
  <c r="W102" i="1"/>
  <c r="W101" i="1"/>
  <c r="W100" i="1"/>
  <c r="W99" i="1"/>
  <c r="W98" i="1"/>
  <c r="W97" i="1"/>
  <c r="W96" i="1"/>
  <c r="J96" i="1"/>
  <c r="W95" i="1"/>
  <c r="W94" i="1"/>
  <c r="W93" i="1"/>
  <c r="W92" i="1"/>
  <c r="W91" i="1"/>
  <c r="W90" i="1"/>
  <c r="W89" i="1"/>
  <c r="W88" i="1"/>
  <c r="W87" i="1"/>
  <c r="W86" i="1"/>
  <c r="W85" i="1"/>
  <c r="W84" i="1"/>
  <c r="W83" i="1"/>
  <c r="W82" i="1"/>
  <c r="W81" i="1"/>
  <c r="W80" i="1"/>
  <c r="J80" i="1"/>
  <c r="W79" i="1"/>
  <c r="W78" i="1"/>
  <c r="W77" i="1"/>
  <c r="W76" i="1"/>
  <c r="W75" i="1"/>
  <c r="W74" i="1"/>
  <c r="W73" i="1"/>
  <c r="W72" i="1"/>
  <c r="Y71" i="1"/>
  <c r="W71" i="1"/>
  <c r="W70" i="1"/>
  <c r="W69" i="1"/>
  <c r="W68" i="1"/>
  <c r="W67" i="1"/>
  <c r="W66" i="1"/>
  <c r="W65" i="1"/>
  <c r="W64" i="1"/>
  <c r="W63" i="1"/>
  <c r="W62" i="1"/>
  <c r="W61" i="1"/>
  <c r="W60" i="1"/>
  <c r="W59" i="1"/>
  <c r="Y58" i="1"/>
  <c r="W58" i="1"/>
  <c r="J58" i="1"/>
  <c r="I225" i="1" s="1"/>
  <c r="Y57" i="1"/>
  <c r="W57" i="1"/>
  <c r="W56" i="1"/>
  <c r="W55" i="1"/>
  <c r="W54" i="1"/>
  <c r="W53" i="1"/>
  <c r="W52" i="1"/>
  <c r="W51" i="1"/>
  <c r="W50" i="1"/>
  <c r="W49" i="1"/>
  <c r="W48" i="1"/>
  <c r="W45" i="1"/>
  <c r="W44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3" i="1"/>
  <c r="W12" i="1"/>
  <c r="W11" i="1"/>
  <c r="W10" i="1"/>
  <c r="J10" i="1"/>
  <c r="W9" i="1"/>
  <c r="J9" i="1"/>
  <c r="W8" i="1"/>
  <c r="W7" i="1"/>
  <c r="W6" i="1"/>
  <c r="Z132" i="1" l="1"/>
  <c r="I230" i="1"/>
  <c r="Z163" i="1"/>
  <c r="I229" i="1"/>
  <c r="W227" i="1"/>
  <c r="W224" i="1"/>
  <c r="D222" i="1"/>
  <c r="I226" i="1"/>
  <c r="AA79" i="1"/>
  <c r="Z142" i="1"/>
  <c r="I227" i="1"/>
  <c r="Z79" i="1"/>
  <c r="W219" i="1"/>
  <c r="F222" i="1"/>
  <c r="I233" i="1" l="1"/>
  <c r="I232" i="1"/>
</calcChain>
</file>

<file path=xl/sharedStrings.xml><?xml version="1.0" encoding="utf-8"?>
<sst xmlns="http://schemas.openxmlformats.org/spreadsheetml/2006/main" count="840" uniqueCount="313">
  <si>
    <t>УТВЕРЖДАЮ                             Директор ГБОУ СОШ №160       ___________ Хорькова В.Н.</t>
  </si>
  <si>
    <t>"_____"</t>
  </si>
  <si>
    <t>_______________2023г.</t>
  </si>
  <si>
    <t>Класс</t>
  </si>
  <si>
    <t>Учебный предмет</t>
  </si>
  <si>
    <t>Авторы, название учебника</t>
  </si>
  <si>
    <t>Кол-во,экз.</t>
  </si>
  <si>
    <t>Обоснование заказа учебной литературы</t>
  </si>
  <si>
    <t>Цена за ед., руб.</t>
  </si>
  <si>
    <t>Сумма, руб.</t>
  </si>
  <si>
    <t>Начальное общее образование</t>
  </si>
  <si>
    <t>Русский язык</t>
  </si>
  <si>
    <t>132</t>
  </si>
  <si>
    <t>Изменеие во ФГОС</t>
  </si>
  <si>
    <t>Литературное чтение</t>
  </si>
  <si>
    <t>Математика</t>
  </si>
  <si>
    <t>Окружающий мир</t>
  </si>
  <si>
    <t>Изобразительное искусство</t>
  </si>
  <si>
    <t>Музыка</t>
  </si>
  <si>
    <t>Технология</t>
  </si>
  <si>
    <t>Физическая культура</t>
  </si>
  <si>
    <t>По учебному плану</t>
  </si>
  <si>
    <t>0</t>
  </si>
  <si>
    <t>Английский язык</t>
  </si>
  <si>
    <t>Канакина В. П., Горецкий В. Г. Русский язык. 3 класс. В 2-х ч. Ч. 1, (УМК "Школа России")  изд-во "Просвещение"</t>
  </si>
  <si>
    <t>Возможное увеличение количества учеников</t>
  </si>
  <si>
    <t>Канакина В. П., Горецкий В. Г. Русский язык. 3 класс. В 2-х ч. Ч. 2(УМК "Школа России")  изд-во "Просвещение"</t>
  </si>
  <si>
    <t>Климанова Л.Ф., Горецкий В.Г., Голованова М.В. Литературное чтение,  3кл.(УМК "Школа России") в 2-х частях, ч.1 изд-во "Просвещение"</t>
  </si>
  <si>
    <t>Климанова Л.Ф., Горецкий В.Г., Голованова М.В. Литературное чтение,  3кл.(УМК "Школа России") в 2-х частях, ч.2 изд-во "Просвещение"</t>
  </si>
  <si>
    <t>Моро М. И., Бантова М. А., Бельтюкова Г. В. и др.Математика. 3 класс. В 2-х ч. Ч. 1 (УМК "Школа России")  изд-во "Просвещение"</t>
  </si>
  <si>
    <t>Моро М. И., Бантова М. А., Бельтюкова Г. В. и др.Математика. 3 класс. В 2-х ч. Ч. 2 (УМК "Школа России")  изд-во "Просвещение"</t>
  </si>
  <si>
    <t>Плешаков А. А.Окружающий мир. 3 класс. В 2-х ч. Ч. 1(УМК "Школа России")  изд-во "Просвещение"</t>
  </si>
  <si>
    <t>Плешаков А. А.Окружающий мир. 3 класс. В 2-х ч. Ч. 2 (УМК "Школа России")  изд-во "Просвещение"</t>
  </si>
  <si>
    <t>Канакина В.П.. Горецкий В.Г.Русский язык: 3-й класс:учебник. Часть 1изд-во "Просвещение"</t>
  </si>
  <si>
    <t>Канакина В.П.. Горецкий В.Г.Русский язык:3-й класс:учебник. Часть 2изд-во "Просвещение"</t>
  </si>
  <si>
    <t>Климанова Л.Ф.. Горецкий В.Г., Голованова М.В. и другиеЛитературное чтение: 3-й класс: учебник. Часть 1  изд-во "Просвещение"</t>
  </si>
  <si>
    <t>Климанова Л.Ф.. Горецкий В.Г., Голованова М.В. и другиеЛитературное чтение:3-й класс: учебник. Часть 2 изд-во "Просвещение"</t>
  </si>
  <si>
    <t>Моро М.И., Бантова М.А.. Бельтюкова Г.В. и другиеМатематика: 3-й класс: учебник. Часть 1изд-во "Просвещение"</t>
  </si>
  <si>
    <t>Моро М.И., Бантова М.А.. Бельтюкова Г.В. и другиеМатематика: 3-й класс: учебник. Часть 2изд-во "Просвещение"</t>
  </si>
  <si>
    <t>Плешаков А. А.Окружающий мир: 3-й класс: учебник. Часть 1изд-во "Просвещение"</t>
  </si>
  <si>
    <t>Плешаков А. А.Окружающий мир:3-й класс: учебник. Часть 2изд-во "Просвещение"</t>
  </si>
  <si>
    <t>Горяева Н.А., Неменская Л.А., Питерских А.С. и др. / Под ред. Неменского Б.М. Изобразительное искусство. 3кл(УМК "Школа России")  изд-во "Просвещение"</t>
  </si>
  <si>
    <t>Баранова К. М., Дули Д. ., Копылова В. В. и др.  Starligt. Английский язык.3класс. В 2-х ч. Ч. 1,изд-во "Просвещение"</t>
  </si>
  <si>
    <t>Баранова К. М., Дули Д. ., Копылова В. В. и др.  Starligt. Английский язык. 3класс. В 2-х ч. Ч. 2,изд-во "Просвещение"</t>
  </si>
  <si>
    <t>Матвеев А.П. Физическая культура 3кл. Учебник.,  изд-во "Просвещение"</t>
  </si>
  <si>
    <t>Канакина В. П., Горецкий В. Г. Русский язык.4 класс. В 2-х ч. Ч. 1, (УМК "Школа России")  изд-во "Просвещение"</t>
  </si>
  <si>
    <t>Канакина В. П., Горецкий В. Г. Русский язык. 4 класс. В 2-х ч. Ч. 2(УМК "Школа России")  изд-во "Просвещение"</t>
  </si>
  <si>
    <t>Климанова Л.Ф., Горецкий В.Г., Голованова М.В. Литературное чтение,  4кл.(УМК "Школа России") в 2-х частях, ч.1 изд-во "Просвещение"</t>
  </si>
  <si>
    <t>Климанова Л.Ф., Горецкий В.Г., Голованова М.В. Литературное чтение,  4кл.(УМК "Школа России") в 2-х частях, ч.2 изд-во "Просвещение"</t>
  </si>
  <si>
    <t>Моро М. И., Бантова М. А., Бельтюкова Г. В. и др.Математика. 4 класс. В 2-х ч. Ч. 1 (УМК "Школа России")  изд-во "Просвещение"</t>
  </si>
  <si>
    <t>Моро М. И., Бантова М. А., Бельтюкова Г. В. и др.Математика.4 класс. В 2-х ч. Ч. 2 (УМК "Школа России")  изд-во "Просвещение"</t>
  </si>
  <si>
    <t>Плешаков А.А., Крючкова Е.А.Окружающий мир. 4 класс. В 2-х ч. Ч. 1(УМК "Школа России")  изд-во "Просвещение"</t>
  </si>
  <si>
    <t>Плешаков А.А., Крючкова Е.А.Окружающий мир. 4 класс. В 2-х ч. Ч. 2 (УМК "Школа России")  изд-во "Просвещение"</t>
  </si>
  <si>
    <t>Канакина В.П.. Горецкий В.Г.Русский язык: 4-й класс:учебник. Часть 1изд-во "Просвещение"</t>
  </si>
  <si>
    <t>Канакина В.П.. Горецкий В.Г.Русский язык:4-й класс:учебник. Часть 2изд-во "Просвещение"</t>
  </si>
  <si>
    <t>Климанова Л.Ф.. Горецкий В.Г., Голованова М.В. и другиеЛитературное чтение: 4-й класс: учебник. Часть 1  изд-во "Просвещение"</t>
  </si>
  <si>
    <t>Климанова Л.Ф.. Горецкий В.Г., Голованова М.В. и другиеЛитературное чтение: 4-й класс: учебник. Часть 2 изд-во "Просвещение"</t>
  </si>
  <si>
    <t>Баранова К. М., Дули Д. ., Копылова В. В. и др.  Starligt. Английский язык. 4класс. В 2-х ч. Ч. 1,изд-во "Просвещение"</t>
  </si>
  <si>
    <t>Баранова К. М., Дули Д. ., Копылова В. В. и др.  Starligt. Английский язык. 4класс. В 2-х ч. Ч. 2,изд-во "Просвещение"</t>
  </si>
  <si>
    <t>Моро М.И., Бантова М.А.. Бельтюкова Г.В. и другиеМатематика: 4-й класс: учебник. Часть 1изд-во "Просвещение"</t>
  </si>
  <si>
    <t>Моро М.И., Бантова М.А.. Бельтюкова Г.В. и другиеМатематика: 4-й класс: учебник. Часть 2изд-во "Просвещение"</t>
  </si>
  <si>
    <t>Основы религиозных культур и светской этики</t>
  </si>
  <si>
    <t>Плешаков А. А., Крючкова Е.А..Окружающий мир:4-й класс: учебник. Часть 1изд-во "Просвещение"</t>
  </si>
  <si>
    <t>Плешаков А. А., Крючкова Е.А.Окружающий мир:4-й класс: учебник. Часть 2изд-во "Просвещение"</t>
  </si>
  <si>
    <t>Горяева Н.А., Неменская Л.А., Питерских А.С. и др. / Под ред. Неменского Б.М. Изобразительное искусство. 4кл(УМК "Школа России")  изд-во "Просвещение"</t>
  </si>
  <si>
    <t>Критская Е.Д. Сергеева Г.П. Шмагина Т.С. Музыка 4класс (УМК "Школа России")  изд-во "Просвещение"</t>
  </si>
  <si>
    <t>Лутцева Е.А., Зуева Т.П. Технология 4кл. (УМК "Школа России")  изд-во "Просвещение"</t>
  </si>
  <si>
    <t>Матвеев А.П. Физическая культура4кл. Учебник.,  изд-во "Просвещение"</t>
  </si>
  <si>
    <t>Основное общее образование</t>
  </si>
  <si>
    <t>Ладыженская Т.А., Баранов М.Т., Тростенцова Л.А. Русский язык 5кл. В 2-х частях.ч.1 Изд-во "Просвещение",  ФГОС</t>
  </si>
  <si>
    <t>Ладыженская Т.А., Баранов М.Т., Тростенцова Л.А. Русский язык 5кл. В 2-х частях.ч.2 Изд-во "Просвещение",  ФГОС</t>
  </si>
  <si>
    <t>Литература</t>
  </si>
  <si>
    <t>Баранова К. М., Дули Д. ., Копылова В. В. и др. Starligt. Английский язык. Учебник.5класс.  Изд-во "Просвещение"</t>
  </si>
  <si>
    <t>Второй иностранный язык фр.</t>
  </si>
  <si>
    <t>50</t>
  </si>
  <si>
    <t>Береговская Э.М., Белосельская Т.В.Французский язык. Второй год обучения 5кл., ч.2 Изд-во "Просвещение"</t>
  </si>
  <si>
    <t>Аверин М.М., Джин Ф., Рорман Л. Немецкий язык 5кл. Изд-во "Просвещение"</t>
  </si>
  <si>
    <t>70</t>
  </si>
  <si>
    <t>История</t>
  </si>
  <si>
    <t>При прежней линейке  учебников хватает</t>
  </si>
  <si>
    <t>География</t>
  </si>
  <si>
    <t>Алексеева А.И., Николина В.В., Литкина Е.К.География 5-6кл, учебник. Изд-во "Просвещение"</t>
  </si>
  <si>
    <t>Биология</t>
  </si>
  <si>
    <t>Горяева Н.А., Островская О.В., под ред. Йеменского Б.М.Изобразительное искусство. 5кл Изд-во "Просвещение"</t>
  </si>
  <si>
    <t>При прежней линейке   учебников хватает</t>
  </si>
  <si>
    <t xml:space="preserve">Матвеев А.П., Физическая культура, учебник для 5кл.,изд-во "Просвещение" </t>
  </si>
  <si>
    <t>Сергеева ГП Критская ЕД. Музыка. 5кл. Изд-во "Просвещение"</t>
  </si>
  <si>
    <t>Основы духовно-нравственной культуры народов России.</t>
  </si>
  <si>
    <t>Глозман Е.С., Кожина О.А., Хотунисв Ю.Л.Технология 5кл. Изд-во "Просвещение"</t>
  </si>
  <si>
    <t>Второй иностранный язык нем.</t>
  </si>
  <si>
    <t>Аверин М.М., Джин Ф., Рорман Л.Немецкий язык Второй иностранный язык 5класс. Изд-во "Просвещение"</t>
  </si>
  <si>
    <t>Атлас. География.5кл. ФГОС, Изд-во "Просвещение"</t>
  </si>
  <si>
    <t>Баранов М.Т., Ладыженская Т.А., Тростенцова Л.А. Русский язык 6кл.в 2-х частях. Изд-во "Просвещение"</t>
  </si>
  <si>
    <t>Изношенность учебников</t>
  </si>
  <si>
    <t>128</t>
  </si>
  <si>
    <t>Полухина В.П., Коровина В.Я., Журавлев В.П.  Литература 6кл.в  2-х частях.ч.1 Изд-во "Просвещение"</t>
  </si>
  <si>
    <t>Виленкин Н.Я., Жохов В.И. Чесноков А.С. Математика 6кл.ч.1 Изд-во "Просвещение"</t>
  </si>
  <si>
    <t>Виленкин Н.Я., Жохов В.И. Чесноков А.С. Математика 6кл.ч.2 Изд-во "Просвещение"</t>
  </si>
  <si>
    <t>История России</t>
  </si>
  <si>
    <t>Обществознание</t>
  </si>
  <si>
    <t>Боголюбов ЛнН, Рутковская Е.Л., Иванова Л.Ф. Обществознание, учебник 6кл. Изд-во "Просвещение"</t>
  </si>
  <si>
    <t>Пасечник В.В., Суматохин С.В., Гапонюк З.Г. Швецов, под ред Пасечника. Биология 6кл. Изд-во "Просвещение"</t>
  </si>
  <si>
    <t>Аверин М.М., Джин Ф., Рорман Л.Немецкий язык Второй иностранный язык 6класс. Изд-во "Просвещение"</t>
  </si>
  <si>
    <t>Глозман Е.С., Кожина О.А., Хотунисв Ю.Л.Технология 6кл. Изд-во "Просвещение"</t>
  </si>
  <si>
    <t>При прежней линейке приобрести 5 учебников</t>
  </si>
  <si>
    <t>Сергеева Г.П., Критская Е.Д. Музыка. Учебник 6кл... Изд-во "Просвещение"</t>
  </si>
  <si>
    <t>Аверин М.М., Джин Ф., Рорман Л.Немецкий язык Раб тетр.  6класс. Изд-во "Просвещение"</t>
  </si>
  <si>
    <t>Береговская Э.М., Французский язык. Второй год обучения 6кл., Рабочая тетрадь Изд-во "Просвещение"</t>
  </si>
  <si>
    <t>Атлас. География.6кл. Изд-во "Дрофа"</t>
  </si>
  <si>
    <t>Контурные карты. География 6кл. Изд-во "Дрофа"</t>
  </si>
  <si>
    <t>Запрос преподавателей</t>
  </si>
  <si>
    <t>Баранов М.Т., Ладыженская Т.А., Тростенцова Л.А. Русский язык 7кл. В 2-х частях, ч.1 Изд-во "Просвещения",, ФГОС</t>
  </si>
  <si>
    <t>Увеличение кол-ва учеников</t>
  </si>
  <si>
    <t>Баранов М.Т., Ладыженская Т.А., Тростенцова Л.А. Русский язык 7кл. В 2-х частях, ч.2 Изд-во "Просвещения", ФГОС</t>
  </si>
  <si>
    <t>Исключение учебника из ФП. Изношенность учебников</t>
  </si>
  <si>
    <t>Баранова М.Т., Ладыженская Т.А, Тростенцова Л.А., Русский язык, учебник 7кл, ч.1, изд-во "Просвещение"</t>
  </si>
  <si>
    <t>Баранова М.Т., Ладыженская Т.А, Тростенцова Л.А., Русский язык, учебник 7кл, ч.2, изд-во "Просвещение"</t>
  </si>
  <si>
    <t>Коровина В.Я. Журавлев В.П., Коровин В.И. Литература, 7кл. 1,ч. Изд-во "Просвещение"</t>
  </si>
  <si>
    <t>Макарычев Ю.Н., Миндюк Н.Г. Пешков К.И., под ред Теляковского СА. Алгебра , учебник 7кл, изд-во "Просвещение"</t>
  </si>
  <si>
    <t>Атанасян Л.С. , Бутузов В.Ф., Кадомцев С.Б. и др.  Геометрия 7-9 классы Изд-во "Просвещение"</t>
  </si>
  <si>
    <t xml:space="preserve">Математика. </t>
  </si>
  <si>
    <t>Высоцкий И.Р., Ященко И.В., под ред. Ященко.Математика. Вероятность и статистика: 7-9 кл, учебник,ч.1 изд-во "Просвещение"</t>
  </si>
  <si>
    <t>Высоцкий И.Р., Ященко И.В., под ред. Ященко.Математика. Вероятность и статистика: 7-9 кл, учебник,ч.2 изд-во "Просвещение"</t>
  </si>
  <si>
    <t>469</t>
  </si>
  <si>
    <t>Информатика</t>
  </si>
  <si>
    <t>Босова Л.Л., Босова А.Ю. Информатика, учебник 7кл, из-во "Просвещение"</t>
  </si>
  <si>
    <t>Боголюбов Л.Н., Лазебникова А.Ю., Половникова А.В.Обществознание.  7кл. изд-во "Просвещение".</t>
  </si>
  <si>
    <t>Пасечник В.В., Суматохин С.В., Гапонюк З.Г. Швецов Г.Г. Под ред Пасечника В.В. Биология , учебник 7кл. Изд-во "Просвещение"</t>
  </si>
  <si>
    <t>Физика</t>
  </si>
  <si>
    <t>Перышкин И.М., Иванов А.И. Физика, учебник 7кл.изд-во "Просвещение"</t>
  </si>
  <si>
    <t>Дмитриева О.В. Под ред. Карпова С.П. История Нового времени. Конец 15-17век 7кл.изд-во "Русское слово"</t>
  </si>
  <si>
    <t>Питерских А.С., Гуров Г.Е., под ред. Йеменского Б.М. Изобразительное искусство, учебник 7кл. Изд-во "Просвещение"</t>
  </si>
  <si>
    <t>При прежней линейке  учебников хватает впритык</t>
  </si>
  <si>
    <t>Сергеева Г.П., Критская Е.Д. Музыка, учебник 7кл. Изд-во "Просвещение"</t>
  </si>
  <si>
    <t>Глозман Е.С., Кожина О.А., Хотунцев Ю.Л.. Технология ,учебник 7кл., изд-во "Просвещение"</t>
  </si>
  <si>
    <t>История и культура СПб</t>
  </si>
  <si>
    <t>Ермолаева Л.К., Лебедева И.М. и др. Санкт-Петербург. История и культура, ч.1. Смио-Пресс</t>
  </si>
  <si>
    <t xml:space="preserve">3   Увеличение кол-ва учеников. </t>
  </si>
  <si>
    <t>Сергеева ГП, Критская Е.Д. Музыка. 7кл. Изд-во "Просвещение" ФГОС</t>
  </si>
  <si>
    <t xml:space="preserve">Увеличение кол-ва учеников. </t>
  </si>
  <si>
    <t>Контурные карты. География7л. Изд-во "Дрофа" ФГОС</t>
  </si>
  <si>
    <r>
      <t xml:space="preserve">Константинов В.М., Бабенко В.Г., Кучменко В.С.  </t>
    </r>
    <r>
      <rPr>
        <sz val="8"/>
        <rFont val="Times New Roman"/>
        <family val="1"/>
        <charset val="204"/>
      </rPr>
      <t>Биология р.т. 7кл.в 2-х ч.изд-во "Вентана-Граф"</t>
    </r>
  </si>
  <si>
    <t>110 Запрос преподавателей</t>
  </si>
  <si>
    <t>Баранова К. М., Дули Д. ., Копылова В. В. и др. Starligt. Английский язык. Рабочая тетрадь.7класс. В 2-х ч. Ч. 1,2 Изд-во "Просвещение"</t>
  </si>
  <si>
    <t>110  Запрос преподавателей</t>
  </si>
  <si>
    <t>Котова О.А., Лискова Т.Е. Обществознание. Рабочая тетрадь. 7кл. Изд-во "Просвещение"</t>
  </si>
  <si>
    <t>Бархударов С.Г., Крючков С.Е.,  Максимов Л.Ю. Русский язык 8кл. Изд-во "Просвещение"</t>
  </si>
  <si>
    <t>15 Исключение учебника из ФП. Увеличение кол-ва учеников</t>
  </si>
  <si>
    <t>Баранова К. М., Дули Д. ., Копылова В. В. и др.  Starligt. Английский язык.8 кл.  изд-во "Просвещение"</t>
  </si>
  <si>
    <t>118  Переход на другую линейку</t>
  </si>
  <si>
    <t>Аверин М.М., Джин Ф., Рорман Л.Немецкий язык Второй иностранный язык 8кл.Изд-во "Просвещение"</t>
  </si>
  <si>
    <t>30</t>
  </si>
  <si>
    <t>Селиванова Н.А., Шашурина А.Ю..Французский язык. Второй год обучения 8кл.Изд-во "Просвещение"</t>
  </si>
  <si>
    <t>Арсентьев Н.М., Данилов А.А., Курукин И.В. История России 8кл.ч.2,Изд-во "Просвещение"</t>
  </si>
  <si>
    <t>Арсентьев Н.М., Данилов А.А., Курукин И.В. История России 8кл.ч.1,Изд-во "Просвещение"</t>
  </si>
  <si>
    <t xml:space="preserve">Боголюбов Л.Н., Городецкая Н.И., Иванова Л.Ф. Под ред.Боголюбова Л.Н., Городецкой Н.И.Обществознание 8кл., Изд-во "Просвещение" </t>
  </si>
  <si>
    <t>Химия</t>
  </si>
  <si>
    <t>Габриелян о.С., Остроумов И.Г., Сладков С.А. Химия учебник 8кл. Изд-во "Просвещение"</t>
  </si>
  <si>
    <t>Загладин Н.В, Белоусов Л.С, Пименова Л.А, Под ред. Карпова С.П. История Нового времени. 18в 8кл.Изд-во "Русское слово"</t>
  </si>
  <si>
    <t>Сергеева Г.П., Критская Е.Д. Музыка. Уч.пособие. 8кл. Изд-во "Просвещение"</t>
  </si>
  <si>
    <t>Основы безопасной жизнедеятельности</t>
  </si>
  <si>
    <t>Черчение</t>
  </si>
  <si>
    <t>Лях В.И. Физическая культура 8-9кл. Изд-во "Просвещение" ФГОС</t>
  </si>
  <si>
    <t>Ермолаева Л.К., Лебедева И.М. и др. Санкт-Петербург. История и культура, ч.2. (19в. - нач.20в)Смио-Пресс</t>
  </si>
  <si>
    <t>Атлас. География 8кл. Изд-во "Дрофа"</t>
  </si>
  <si>
    <t>Баранова К. М., Дули Д. ., Копылова В. В. и др. Starligt. Английский язык.9кл.  Изд-во "Просвещение"</t>
  </si>
  <si>
    <t>Аверин М.М., Джин Ф., Рорман Л.Немецкий язык Второй иностранный язык 9кл Изд-во "Просвещение"</t>
  </si>
  <si>
    <t>Селиванова НА, Шашурина АЮ. Французский язык. 9кл</t>
  </si>
  <si>
    <t>Арсентьев Н.М., Данилов А.А., Левандовский А.А. История России  9кл. В 2-х ч1.Изд-во "Просвещение"</t>
  </si>
  <si>
    <t>Арсентьев Н.М., Данилов А.А., Левандовский А.А. История России  9кл. В 2-х ч2.Изд-во "Просвещение"</t>
  </si>
  <si>
    <t>Загладин Н.В, Белоусов Л.С,  Под ред. Карпова С.П. История Нового времени. 1801-1914г. 9кл.Изд-во "Русское слово"</t>
  </si>
  <si>
    <t>Боголюбов Л. Н., Матвеев А. И., Жильцова Е. И. и др. / Под ред. Боголюбова Л. Н., Лазебниковой А. Ю. Обществознание. 9кл. Изд-во "Просвещение"</t>
  </si>
  <si>
    <t>Алексеев А.И., Низовцев В.А., Ким Э.В., Под ред. Алексеева А.И. География 9кл. Изд-во "Дрофа"</t>
  </si>
  <si>
    <t>110</t>
  </si>
  <si>
    <t>Аверин М.М., Джин Ф., Рорман Л.Немецкий язык Второй иностранный язык 9кл.Изд-во "Просвещение"</t>
  </si>
  <si>
    <t xml:space="preserve"> Изменеие во ФГОС</t>
  </si>
  <si>
    <t>Селиванова Н.А., Шашурина А.Ю..Французский язык. Второй год обучения 9кл.Изд-во "Просвещение"</t>
  </si>
  <si>
    <t>Задачник по химии.9кл. Кузнецова Н.Е., Левкин А.Н. Вентана-Граф,</t>
  </si>
  <si>
    <t>Баранова К. М., Дули Д. ., Копылова В. В. и др. Starligt. Английский язык. Рабочая тетрадь.9класс. Изд-во "Просвещение"</t>
  </si>
  <si>
    <t>Преображенская Н.Г., Кодукова И.В. Черчение, 9кл. Изд-во Просвещение"</t>
  </si>
  <si>
    <t>Среднее общее образование</t>
  </si>
  <si>
    <t>Алимов Ш.А., Колягин Ю.М., Ткачева М.В.и др., учебник 10-11кл, изд-во "Просвещение"</t>
  </si>
  <si>
    <t>Пасечник В.В., Каменский А.А., Рубцов А.М.под ред. Пасечника. Биологя, учебник 10кл. Изд-во "Просвещение"</t>
  </si>
  <si>
    <t>Габриелян о.С., Остроумов И.Г., Сладков С.А. Химия учебник 10кл. Изд-во "Просвещение"</t>
  </si>
  <si>
    <r>
      <t>Мякишев Г.Я., Буховцев Б.Б., Сотский Н.Н.</t>
    </r>
    <r>
      <rPr>
        <sz val="8"/>
        <color indexed="8"/>
        <rFont val="Times New Roman"/>
        <family val="1"/>
        <charset val="204"/>
      </rPr>
      <t xml:space="preserve"> </t>
    </r>
    <r>
      <rPr>
        <sz val="8"/>
        <color indexed="8"/>
        <rFont val="Times New Roman"/>
        <family val="1"/>
        <charset val="204"/>
      </rPr>
      <t>Физика 10кл Изд-во "Просвещение"</t>
    </r>
  </si>
  <si>
    <t>35</t>
  </si>
  <si>
    <t>Изменение учебного плана.</t>
  </si>
  <si>
    <t>Рудзитис Г.Е.. Химия. 10кл., Просвещение. ФГОС</t>
  </si>
  <si>
    <t>Выполнение ФГОС</t>
  </si>
  <si>
    <t>Индивидуальный проект</t>
  </si>
  <si>
    <t>Половкова М. В., Носов А. В., Половкова Т. В. и др.Индивидуальный проект 10-11кл. Изд-во "Просвещение"</t>
  </si>
  <si>
    <t>Кириллов В.В, Бравина М.А Под ред Петрова Ю.А. История России до 1914г. Повторительно-обобщающий курс базовый и углубленный. 11кл. Изд-во "Русское слово"</t>
  </si>
  <si>
    <t>Мировая художественная культура</t>
  </si>
  <si>
    <t>Солодовников Ю.А. Мировая художественная культура, учебник 10кл. Изд-во "Просвещение"</t>
  </si>
  <si>
    <t>Естествознание</t>
  </si>
  <si>
    <t>Габриелян О.С., Остроумов И.Г., Пурышева Н.С. Естествознание, учебник. 11кл.. Изд-во "Просвещение"</t>
  </si>
  <si>
    <t>просв уч</t>
  </si>
  <si>
    <t>кр физ-ры</t>
  </si>
  <si>
    <t>просв рт</t>
  </si>
  <si>
    <t>итого просв кр.физры</t>
  </si>
  <si>
    <t>если закупать только синие строки</t>
  </si>
  <si>
    <t>физра</t>
  </si>
  <si>
    <t>дрофа, вг</t>
  </si>
  <si>
    <t>пр+др,вг</t>
  </si>
  <si>
    <t>пр,др,вг,физра</t>
  </si>
  <si>
    <t>Перечень учебной литературы, планируемый приобрести  ГБОУ СОШ №160 Красногвардейского района  Санкт-Петербурга для 2024-2025учебного года</t>
  </si>
  <si>
    <t>123</t>
  </si>
  <si>
    <t>Критская Е.Д. Сергеева Г.П. Шмагина Т.С. Музыка, учебник 3класс.  изд-во "Просвещение"</t>
  </si>
  <si>
    <t xml:space="preserve">Лутцева Е.А., Зуева Т.П. Технология 3кл. (УМК "Школа России")  изд-во "Просвещение" Роговцева Богданова </t>
  </si>
  <si>
    <t>125</t>
  </si>
  <si>
    <t>Баранова К. М., Дули Д. ., Копылова В. В. и др. Starligt. Английский язык. Учебник.6класс.  Изд-во "Просвещение"</t>
  </si>
  <si>
    <t>75</t>
  </si>
  <si>
    <t>225</t>
  </si>
  <si>
    <t>118</t>
  </si>
  <si>
    <t>Алексеева А.И., Николина В.В., Липкина Е.К.География , учебник7кл. Изд-во "Просвещение"</t>
  </si>
  <si>
    <t>121</t>
  </si>
  <si>
    <t xml:space="preserve">Технология </t>
  </si>
  <si>
    <t>Береговская Э.М., Белосельская Т.В.Французский язык. Второй год обучения 5кл., ч.1  Изд-во "Просвещение", 14-е издание</t>
  </si>
  <si>
    <t>Коровина В.Я., Журавлев В.Л., Коровин В.И. Литература, учебник 5кл., 1ч. Изд-во "Просвещение",  14-е издание, ФГОС</t>
  </si>
  <si>
    <t>Коровина В.Я., Журавлев В.Л., Коровин В.И. Литература, учебник 5кл., 2ч. Изд-во "Просвещение", 14-е изд. ФГОС</t>
  </si>
  <si>
    <t>Второй иностранный язык фран.</t>
  </si>
  <si>
    <t>Селиванова Н.А., Шашурина  А.Ю.Французский язык, ч.1:, второй иностранный язык, учебник 6кл. Изд-во "Просвещение", 13-е изд. ФГОС</t>
  </si>
  <si>
    <t>Селиванова Н.А., Шашурина  А.Ю.Французский язык, ч.2:, второй иностранный язык, учебник 6кл. Изд-во "Просвещение", 13-е изд. ФГОС</t>
  </si>
  <si>
    <t>Арсентьев Н.М., Данилов А.А., Курукин ИВ. История России учебник7кл ч.1 изд-во "Просвещение", 3-е изд.</t>
  </si>
  <si>
    <t>Арсентьев Н.М., Данилов А.А., Курукин ИВ. История России учебник7кл ч.2 изд-во "Просвещение", 3-е изд.</t>
  </si>
  <si>
    <t>Солодовников Ю.А. Мировая художественная культура, учебник 11кл. Изд-во "Просвещение"</t>
  </si>
  <si>
    <t>120</t>
  </si>
  <si>
    <t>116</t>
  </si>
  <si>
    <t>Алексеева А.И., Николина В.В., Липкина Е.К.География , учебник8кл. Изд-во "Просвещение"</t>
  </si>
  <si>
    <t>Пасечник В.В., Суматохин С.В., Гапонюк З.Г.Швецов Г.Г.,под ред ПасечникаВ.В. Биология, учебник 8кл. Изд-во "Просвещение"</t>
  </si>
  <si>
    <t>Вигасин А.А., Годер Г.И., Свенцицкая И.С. Под ред Искандерова А.А. История древненго мира, учебник 5кл. Изд-во: Просвещение</t>
  </si>
  <si>
    <t>Рудаков Д.П, Приорова Е.М., Позднякова О.В., под ред Шойгу Ю.С Основы безопасности жизнедеятельности, учебник 8-9 класс, ч.1. Изд-во "Просвещение"</t>
  </si>
  <si>
    <t>Куличенко Т.В., Костюк Г.П., Дежурный Л.И., под ред. Шойгу Ю.С. Основы безопасности жизнедеятельности, учебник 8-9 класс, ч.2. Изд-во "Просвещение"</t>
  </si>
  <si>
    <t>117</t>
  </si>
  <si>
    <t>Габриелян о.С., Остроумов И.Г., Сладков С.А. Химия учебник9кл. Изд-во "Просвещение"</t>
  </si>
  <si>
    <t>Босова Л.Л., Босова А.Ю. Информатика 8кл. Изд-во "Просвещение" ФГОС</t>
  </si>
  <si>
    <t>Астрономия</t>
  </si>
  <si>
    <t>Воронцов-Вельяминов Б.А., Страут Е.К.Астрономия, учебник 10-11кл. Изд "Просвещение"</t>
  </si>
  <si>
    <t>Гладкий Ю.Н. Николина В.В. География, учебник 10кл, изд-во "Просвещение"</t>
  </si>
  <si>
    <t>Гладкий Ю.Н. Николина В.В. География, учебник 11кл, изд-во "Просвещение"</t>
  </si>
  <si>
    <t>55</t>
  </si>
  <si>
    <t xml:space="preserve">Лях В.И. Физическая культура. Учебник, 10-11кл. Изд-во "Просвещение"ФГОС </t>
  </si>
  <si>
    <t>Мединский В.Р., Чубарьян О.А.История России. 1945-начало XXIвека, учебник 11кл. Изд "Просвещение"</t>
  </si>
  <si>
    <t>Мединский В.Р.,Чубарьян А.О. Всеобщая история. 1945 год-начало XXIвека, учебник, 11кл. Изд "Просвещение"</t>
  </si>
  <si>
    <t>38</t>
  </si>
  <si>
    <t>37</t>
  </si>
  <si>
    <t>Баранова К. М., Дули Д. ., Копылова В. В. и др. Starligt. Английский язык, учебник 10кл.  Изд-во "Просвещение"</t>
  </si>
  <si>
    <t>Баранова К. М., Дули Д. ., Копылова В. В. и др. Starligt. Английский язык, учебник 11кл.  Изд-во "Просвещение"</t>
  </si>
  <si>
    <t>Боголюбов Л.Н., Лазебникова А.Ю., Матвеев А.И.. Под ред. Боголюбова ЛН., Лазебниковой А.Ю. Обществознание, учебник 10кл. Изд "Просвещение"</t>
  </si>
  <si>
    <t>Боголюбов Л.Н., Городецкая Н.И., Лазебникова А.Ю. Под ред. Боголюбова ЛН., Лазебниковой А.Ю. Обществознание, учебник 11кл. Изд "Просвещение"</t>
  </si>
  <si>
    <t>56</t>
  </si>
  <si>
    <t>Агибалова Е.В., Донской Г.М. под ред. Сванидзе А.А.. Всеобщая история. История средних веков., учебник 6кл. Изд-во "Просвещение"</t>
  </si>
  <si>
    <t xml:space="preserve">История </t>
  </si>
  <si>
    <t>Баранов М.Т., Ладыженская Т.А., Тростенцова Л.А. Русский язык, учебник 6кл.в 2-х частях. Ч.1 Изд-во "Просвещение"</t>
  </si>
  <si>
    <t>Перышкин И.М., Иванов А.И. Физика, учебник 8кл.изд-во "Просвещение"</t>
  </si>
  <si>
    <t>Пасечник В.В., Каменский А.А., Рубцов А.М.под ред. Пасечника. Биологя, учебник 11кл. Изд-во "Просвещение"</t>
  </si>
  <si>
    <t>60</t>
  </si>
  <si>
    <t>Рыбченкова Л.М., Александрова О.М., Нарушевич  А.Г. Русский язык, учебник 10-11кл. Изд"Просвещение"</t>
  </si>
  <si>
    <t>Габриелян о.С., Остроумов И.Г., Сладков С.А. Химия, учебник 11кл. Изд-во "Просвещение"</t>
  </si>
  <si>
    <t>Пасечник В.В., Суматохин С.В., Гапонюк З.Г. Швецов, под ред Пасечника. Биология, учебник 5кл. Изд-во "Просвещение"</t>
  </si>
  <si>
    <t>Босова Л.Л., Босова А.Ю. Информатика, учебник 10кл. Изд "Просвещение"</t>
  </si>
  <si>
    <t>Босова Л.Л., Босова А.Ю. Информатика, учебник 11кл. Изд "Просвещение"</t>
  </si>
  <si>
    <t>Беглов А.Л. Саплина Е.В., Токарева Е.С. Основы религиозных культур и светской этики. Основы религиозных культур России.. Учебник 4кл. Изд. "Просвещение"</t>
  </si>
  <si>
    <t>122</t>
  </si>
  <si>
    <t>93</t>
  </si>
  <si>
    <t>Лебедев Ю.В.Литература, учебник 10кл.ч.1 Изд-во "Просвещение"</t>
  </si>
  <si>
    <t>Лебедев Ю.В.Литература, учебник 10кл.ч.2 Изд-во "Просвещение"</t>
  </si>
  <si>
    <t>Михайлов О.Н., Шайтанов  И.О., Чалмаев В.А.Под ред. Журавлева В.П. Литература, учебник 11кл.Ч.1 Изд "Просвещение"</t>
  </si>
  <si>
    <t>Михайлов О.Н., Шайтанов  И.О., Чалмаев В.А.Под ред. Журавлева В.П. Литература, учебник 11кл.Ч.2 Изд "Просвещение"</t>
  </si>
  <si>
    <t>Виленкин Н.Я., Жохов В.И. Чесноков А.С.Математика, учебник 5кл.. Ч.1. Изд-во "Просвещение"</t>
  </si>
  <si>
    <t>Виленкин Н.Я., Жохов В.И. Чесноков А.С.Математика, учебник 5кл.. Ч.2. Изд-во "Просвещение"</t>
  </si>
  <si>
    <t>Хренников Б.О., Гололобов Н.В., Льняная Л.И., Маслов М.В. Под ред. Егорова С.Н.. Основы безопасности жизнедеятельности, учебник 10-11кл.Изд. "Просвещение"</t>
  </si>
  <si>
    <t>Макарычев Ю.Н., Миндюк Н.Г. Пешков К.И., под ред Теляковского СА. Алгебра , учебник 8кл, изд-во "Просвещение"</t>
  </si>
  <si>
    <t>131</t>
  </si>
  <si>
    <t>133</t>
  </si>
  <si>
    <t>213</t>
  </si>
  <si>
    <t>107</t>
  </si>
  <si>
    <t>102</t>
  </si>
  <si>
    <t>89</t>
  </si>
  <si>
    <t xml:space="preserve">Матвеев А.П. Физическая культура, учебник 6-7кл. Изд-во "Просвещение" </t>
  </si>
  <si>
    <t>95</t>
  </si>
  <si>
    <t>66</t>
  </si>
  <si>
    <t>61</t>
  </si>
  <si>
    <t>233</t>
  </si>
  <si>
    <t>Неменская Л.А., под ред. Неменского Б.М., Изобразительное искусство 6кл, изд-во Просвещение"</t>
  </si>
  <si>
    <t>Нсмснская Л. А.; под редакцией Йеменского Б. М. Изобразительное искусство, учебник1кл. Изд-во "Просвещение", 2024г.</t>
  </si>
  <si>
    <t xml:space="preserve"> Критская Е.Д., Сергеева Г.П., Шмагина Т.С. Музыка, учебник1кл. Изд-во "Просвещение", 2024г.</t>
  </si>
  <si>
    <t>Лутцева Е.А.. Зуева Т.П. Технология, учебник 1кл., Изд "Просвещение",2024г.</t>
  </si>
  <si>
    <t>Матвеев А.П. Физическая культура , учебник 1кл.,  изд-во "Просвещение", 2024г.</t>
  </si>
  <si>
    <t>Горецкий В. Г., Федосова Н. А. Прописи. 1 класс. В 4 частях,  ч.1 Изд "Просвещение", 2024г.</t>
  </si>
  <si>
    <t>Горецкий В. Г., Федосова Н. А. Прописи. 1 класс. В 4 частях, ч.2.Изд. "Просвещение", 2024г.</t>
  </si>
  <si>
    <t>Горецкий В. Г., Федосова Н. А. Прописи. 1 класс. В 4 частях, ч.3. Изд "Просвещение", 2024г.</t>
  </si>
  <si>
    <t>Горецкий В. Г., Федосова Н. А. Прописи. 1 класс. В 4 частях,, ч.4 Изд. "Просвещение", 2024г.</t>
  </si>
  <si>
    <t>Баранова К. М., Дули Д., Копылова В. В. и др.Английский язык. Учебное пособие для начинающих.Изд "Просвещение", 2024г.</t>
  </si>
  <si>
    <t>Баранова К. М., Дули Д. ., Копылова В. В. и др.Английский язык. Рабочая тетрадь к учебному пособию для начинающих.Изд. "Просвещение"</t>
  </si>
  <si>
    <t>Климанова Л.Ф.. Горецкий В.Г., Голованова М.В. и др. Литературное чтение, учебник 2кл., ч.1 Изд. "Просвещение", 2024г.</t>
  </si>
  <si>
    <t>Климанова Л.Ф.. Горецкий В.Г., Голованова М.В. и др. Литературное чтение, учебник 2кл., ч.2.Изд. "Просвещение", 2024г.</t>
  </si>
  <si>
    <t>Баранова К.М.. Дули Д-Копылова В.В. и др.Английский язык,  учебник 2кл., ч.1Изд. "Просвещение", 2024г.</t>
  </si>
  <si>
    <t>Канакина В.П.. Горецкий В.Г.Русский язык, учебник 2кл., ч.1. Изд. "Просвещение", 2024г.</t>
  </si>
  <si>
    <t>Канакина В.П.. Горецкий В.Г.Русский язык, учебник 2кл. ч.2. Изд. "Просвещение", 2024г.</t>
  </si>
  <si>
    <t>Баранова К.М.. Дули Д-Копылова В.В. и другие. Английский язык,  учебник 2кл., ч.2. Изд. "Просвещение", 2024г.</t>
  </si>
  <si>
    <t>Моро М.И., Бантова М.А.. Бельтюкова Г.В. и другие.Математика, учебник 2кл., ч. 1 Изд. "Просвещение", 2024</t>
  </si>
  <si>
    <t>Моро М.И., Бантова М.А.. Бельтюкова Г.В. и другие.Математика, учебник 2кл., ч.2 Изд "Просвещение", 2024г.</t>
  </si>
  <si>
    <t>Плешаков А. А.Окружающий мир, учебник 2кл. Ч.1. Изд-во "Просвещение", 2024</t>
  </si>
  <si>
    <t>Плешаков А. А.Окружающий мир, учебник 2кл. Ч.2. Изд-во "Просвещение",2024г.</t>
  </si>
  <si>
    <t>Коротеева Е.И./ Под ред. Неменского Б.М. Изобразительное искусство, учебник 2кл. Изд-во "Просвещение", 2024г.</t>
  </si>
  <si>
    <t>Критская Е.Д. Сергеева Г.П. Шмагина Т.С. Музыка, учебник 2 кл.Изд-во "Просвещение", 2024г.</t>
  </si>
  <si>
    <t>Лутцева Е.А., Зуева Т.П. Технология, учебник 2кл. Изд-во "Просвещение", 2024г.</t>
  </si>
  <si>
    <t>Матвеев А.П. Физическая культура, учебник 2кл. Изд-во "Просвещение", 2024г.</t>
  </si>
  <si>
    <t>Баранова К. М., Дули Д. ., Копылова В. В. и др. Starligt. Английский язык. Рабочая тетрадь. 2класс. В 2-х ч. Ч.1Изд-во "Просвещение", 2024г.</t>
  </si>
  <si>
    <t>Баранова К. М., Дули Д. ., Копылова В. В. и др. Starligt. Английский язык. Рабочая тетрадь. 2класс. В 2-х ч. Ч.2Изд-во "Просвещение", 2024г.</t>
  </si>
  <si>
    <t>Баранова К. М., Дули Д. ., Копылова В. В. и др. Английский язык, учебник 3кл. В 2-х ч. Ч.1Изд. "Просвещение", 2024г.</t>
  </si>
  <si>
    <t>Баранова К. М., Дули Д. ., Копылова В. В. и др.Английский язык, учебник 3кл. В 2-х ч. Ч.2Изд-во "Просвещение", 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</si>
</sst>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6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14"/>
      <color theme="1"/>
      <name val="Times New Roman"/>
      <family val="1"/>
    </font>
    <font>
      <sz val="8"/>
      <color theme="1"/>
      <name val="Calibri"/>
      <family val="2"/>
      <scheme val="minor"/>
    </font>
    <font>
      <sz val="8"/>
      <color rgb="FF0070C0"/>
      <name val="Times New Roman"/>
      <family val="1"/>
    </font>
    <font>
      <sz val="8"/>
      <color rgb="FF00B0F0"/>
      <name val="Times New Roman"/>
      <family val="1"/>
    </font>
    <font>
      <sz val="9"/>
      <color theme="1"/>
      <name val="Times New Roman"/>
      <family val="1"/>
    </font>
    <font>
      <sz val="10"/>
      <name val="Arial Cyr"/>
      <charset val="204"/>
    </font>
    <font>
      <sz val="10"/>
      <color rgb="FF0070C0"/>
      <name val="Arial Cyr"/>
      <charset val="204"/>
    </font>
    <font>
      <sz val="8"/>
      <name val="Times New Roman"/>
      <family val="1"/>
    </font>
    <font>
      <sz val="8"/>
      <color rgb="FFFF0000"/>
      <name val="Times New Roman"/>
      <family val="1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6"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196">
    <xf numFmtId="0" fontId="0" fillId="0" borderId="0" xfId="0"/>
    <xf numFmtId="0" fontId="0" fillId="0" borderId="0" xfId="0" applyFill="1"/>
    <xf numFmtId="49" fontId="1" fillId="0" borderId="0" xfId="0" applyNumberFormat="1" applyFont="1" applyFill="1" applyBorder="1" applyAlignment="1">
      <alignment vertical="justify" wrapText="1"/>
    </xf>
    <xf numFmtId="49" fontId="1" fillId="0" borderId="0" xfId="0" applyNumberFormat="1" applyFont="1" applyFill="1" applyBorder="1" applyAlignment="1">
      <alignment horizontal="left" vertical="justify" wrapText="1"/>
    </xf>
    <xf numFmtId="0" fontId="0" fillId="0" borderId="0" xfId="0" applyAlignment="1">
      <alignment horizontal="left"/>
    </xf>
    <xf numFmtId="49" fontId="3" fillId="0" borderId="2" xfId="0" applyNumberFormat="1" applyFont="1" applyFill="1" applyBorder="1" applyAlignment="1">
      <alignment vertical="justify" wrapText="1"/>
    </xf>
    <xf numFmtId="49" fontId="3" fillId="0" borderId="2" xfId="0" applyNumberFormat="1" applyFont="1" applyFill="1" applyBorder="1" applyAlignment="1">
      <alignment horizontal="left" vertical="justify" wrapText="1"/>
    </xf>
    <xf numFmtId="49" fontId="3" fillId="0" borderId="2" xfId="0" applyNumberFormat="1" applyFont="1" applyFill="1" applyBorder="1" applyAlignment="1">
      <alignment horizontal="center" vertical="justify" wrapText="1"/>
    </xf>
    <xf numFmtId="49" fontId="4" fillId="0" borderId="2" xfId="0" applyNumberFormat="1" applyFont="1" applyFill="1" applyBorder="1" applyAlignment="1">
      <alignment horizontal="right" vertical="justify" wrapText="1"/>
    </xf>
    <xf numFmtId="0" fontId="0" fillId="0" borderId="2" xfId="0" applyBorder="1"/>
    <xf numFmtId="0" fontId="0" fillId="0" borderId="0" xfId="0" applyBorder="1" applyAlignment="1">
      <alignment horizontal="left"/>
    </xf>
    <xf numFmtId="0" fontId="0" fillId="0" borderId="4" xfId="0" applyBorder="1" applyAlignment="1">
      <alignment horizontal="left"/>
    </xf>
    <xf numFmtId="49" fontId="4" fillId="0" borderId="2" xfId="0" applyNumberFormat="1" applyFont="1" applyFill="1" applyBorder="1" applyAlignment="1">
      <alignment vertical="justify" wrapText="1"/>
    </xf>
    <xf numFmtId="0" fontId="6" fillId="2" borderId="2" xfId="0" applyFont="1" applyFill="1" applyBorder="1" applyAlignment="1">
      <alignment horizontal="right"/>
    </xf>
    <xf numFmtId="49" fontId="5" fillId="0" borderId="2" xfId="0" applyNumberFormat="1" applyFont="1" applyFill="1" applyBorder="1" applyAlignment="1">
      <alignment horizontal="center" vertical="center" wrapText="1"/>
    </xf>
    <xf numFmtId="49" fontId="0" fillId="0" borderId="0" xfId="0" applyNumberFormat="1"/>
    <xf numFmtId="0" fontId="6" fillId="2" borderId="0" xfId="0" applyFont="1" applyFill="1" applyBorder="1" applyAlignment="1">
      <alignment horizontal="right"/>
    </xf>
    <xf numFmtId="0" fontId="6" fillId="0" borderId="2" xfId="0" applyFont="1" applyBorder="1"/>
    <xf numFmtId="49" fontId="7" fillId="0" borderId="2" xfId="0" applyNumberFormat="1" applyFont="1" applyFill="1" applyBorder="1" applyAlignment="1">
      <alignment vertical="justify" wrapText="1"/>
    </xf>
    <xf numFmtId="49" fontId="7" fillId="0" borderId="2" xfId="0" applyNumberFormat="1" applyFont="1" applyFill="1" applyBorder="1" applyAlignment="1">
      <alignment horizontal="right" vertical="justify" wrapText="1"/>
    </xf>
    <xf numFmtId="2" fontId="0" fillId="0" borderId="0" xfId="0" applyNumberFormat="1"/>
    <xf numFmtId="49" fontId="0" fillId="3" borderId="0" xfId="0" applyNumberFormat="1" applyFill="1"/>
    <xf numFmtId="49" fontId="7" fillId="0" borderId="5" xfId="0" applyNumberFormat="1" applyFont="1" applyFill="1" applyBorder="1" applyAlignment="1">
      <alignment vertical="justify" wrapText="1"/>
    </xf>
    <xf numFmtId="49" fontId="7" fillId="0" borderId="5" xfId="0" applyNumberFormat="1" applyFont="1" applyFill="1" applyBorder="1" applyAlignment="1">
      <alignment horizontal="right" vertical="justify" wrapText="1"/>
    </xf>
    <xf numFmtId="0" fontId="6" fillId="0" borderId="5" xfId="0" applyFont="1" applyBorder="1"/>
    <xf numFmtId="49" fontId="4" fillId="0" borderId="7" xfId="0" applyNumberFormat="1" applyFont="1" applyFill="1" applyBorder="1" applyAlignment="1">
      <alignment vertical="justify" wrapText="1"/>
    </xf>
    <xf numFmtId="0" fontId="6" fillId="0" borderId="7" xfId="0" applyFont="1" applyBorder="1"/>
    <xf numFmtId="0" fontId="0" fillId="0" borderId="0" xfId="0" applyBorder="1"/>
    <xf numFmtId="2" fontId="0" fillId="0" borderId="0" xfId="0" applyNumberFormat="1" applyBorder="1"/>
    <xf numFmtId="49" fontId="4" fillId="0" borderId="5" xfId="0" applyNumberFormat="1" applyFont="1" applyFill="1" applyBorder="1" applyAlignment="1">
      <alignment vertical="justify" wrapText="1"/>
    </xf>
    <xf numFmtId="0" fontId="0" fillId="0" borderId="8" xfId="0" applyBorder="1"/>
    <xf numFmtId="2" fontId="0" fillId="0" borderId="8" xfId="0" applyNumberFormat="1" applyBorder="1"/>
    <xf numFmtId="49" fontId="8" fillId="0" borderId="6" xfId="0" applyNumberFormat="1" applyFont="1" applyFill="1" applyBorder="1" applyAlignment="1">
      <alignment vertical="justify" wrapText="1"/>
    </xf>
    <xf numFmtId="49" fontId="4" fillId="0" borderId="6" xfId="0" applyNumberFormat="1" applyFont="1" applyFill="1" applyBorder="1" applyAlignment="1">
      <alignment vertical="justify" wrapText="1"/>
    </xf>
    <xf numFmtId="0" fontId="6" fillId="2" borderId="6" xfId="0" applyFont="1" applyFill="1" applyBorder="1" applyAlignment="1">
      <alignment horizontal="right"/>
    </xf>
    <xf numFmtId="49" fontId="8" fillId="0" borderId="2" xfId="0" applyNumberFormat="1" applyFont="1" applyFill="1" applyBorder="1" applyAlignment="1">
      <alignment vertical="justify" wrapText="1"/>
    </xf>
    <xf numFmtId="49" fontId="7" fillId="0" borderId="10" xfId="0" applyNumberFormat="1" applyFont="1" applyFill="1" applyBorder="1" applyAlignment="1">
      <alignment vertical="justify" wrapText="1"/>
    </xf>
    <xf numFmtId="0" fontId="0" fillId="0" borderId="10" xfId="0" applyBorder="1"/>
    <xf numFmtId="0" fontId="0" fillId="0" borderId="1" xfId="0" applyBorder="1"/>
    <xf numFmtId="2" fontId="0" fillId="0" borderId="1" xfId="0" applyNumberFormat="1" applyBorder="1"/>
    <xf numFmtId="49" fontId="4" fillId="0" borderId="7" xfId="0" applyNumberFormat="1" applyFont="1" applyFill="1" applyBorder="1" applyAlignment="1">
      <alignment horizontal="right" vertical="justify" wrapText="1"/>
    </xf>
    <xf numFmtId="0" fontId="0" fillId="0" borderId="11" xfId="0" applyBorder="1"/>
    <xf numFmtId="2" fontId="0" fillId="0" borderId="12" xfId="0" applyNumberFormat="1" applyBorder="1"/>
    <xf numFmtId="0" fontId="6" fillId="0" borderId="2" xfId="0" applyFont="1" applyBorder="1" applyAlignment="1">
      <alignment horizontal="right"/>
    </xf>
    <xf numFmtId="0" fontId="0" fillId="3" borderId="0" xfId="0" applyFill="1"/>
    <xf numFmtId="0" fontId="6" fillId="0" borderId="5" xfId="0" applyFont="1" applyBorder="1" applyAlignment="1">
      <alignment horizontal="right"/>
    </xf>
    <xf numFmtId="0" fontId="0" fillId="0" borderId="5" xfId="0" applyBorder="1"/>
    <xf numFmtId="0" fontId="0" fillId="0" borderId="7" xfId="0" applyBorder="1"/>
    <xf numFmtId="49" fontId="4" fillId="0" borderId="5" xfId="0" applyNumberFormat="1" applyFont="1" applyFill="1" applyBorder="1" applyAlignment="1">
      <alignment horizontal="right" vertical="justify" wrapText="1"/>
    </xf>
    <xf numFmtId="49" fontId="9" fillId="0" borderId="0" xfId="0" applyNumberFormat="1" applyFont="1" applyFill="1" applyBorder="1" applyAlignment="1">
      <alignment horizontal="left" vertical="justify" wrapText="1"/>
    </xf>
    <xf numFmtId="0" fontId="0" fillId="0" borderId="5" xfId="0" applyFill="1" applyBorder="1"/>
    <xf numFmtId="2" fontId="0" fillId="0" borderId="0" xfId="0" applyNumberFormat="1" applyFill="1"/>
    <xf numFmtId="0" fontId="0" fillId="0" borderId="6" xfId="0" applyNumberFormat="1" applyBorder="1" applyAlignment="1">
      <alignment vertical="center" wrapText="1"/>
    </xf>
    <xf numFmtId="49" fontId="4" fillId="0" borderId="6" xfId="0" applyNumberFormat="1" applyFont="1" applyFill="1" applyBorder="1" applyAlignment="1">
      <alignment horizontal="right" vertical="justify" wrapText="1"/>
    </xf>
    <xf numFmtId="49" fontId="11" fillId="4" borderId="6" xfId="1" applyNumberFormat="1" applyFont="1" applyFill="1" applyBorder="1" applyAlignment="1">
      <alignment horizontal="left" vertical="center" wrapText="1"/>
    </xf>
    <xf numFmtId="49" fontId="11" fillId="4" borderId="0" xfId="1" applyNumberFormat="1" applyFont="1" applyFill="1" applyBorder="1" applyAlignment="1">
      <alignment horizontal="left" vertical="center" wrapText="1"/>
    </xf>
    <xf numFmtId="0" fontId="0" fillId="0" borderId="2" xfId="0" applyNumberFormat="1" applyBorder="1" applyAlignment="1">
      <alignment vertical="center" wrapText="1"/>
    </xf>
    <xf numFmtId="49" fontId="11" fillId="4" borderId="2" xfId="1" applyNumberFormat="1" applyFont="1" applyFill="1" applyBorder="1" applyAlignment="1">
      <alignment horizontal="left" vertical="center" wrapText="1"/>
    </xf>
    <xf numFmtId="0" fontId="0" fillId="0" borderId="6" xfId="0" applyBorder="1"/>
    <xf numFmtId="0" fontId="0" fillId="0" borderId="2" xfId="0" applyNumberFormat="1" applyBorder="1" applyAlignment="1">
      <alignment vertical="center"/>
    </xf>
    <xf numFmtId="49" fontId="12" fillId="0" borderId="2" xfId="2" applyNumberFormat="1" applyFont="1" applyFill="1" applyBorder="1" applyAlignment="1">
      <alignment vertical="justify" wrapText="1"/>
    </xf>
    <xf numFmtId="49" fontId="12" fillId="0" borderId="2" xfId="3" applyNumberFormat="1" applyFont="1" applyFill="1" applyBorder="1" applyAlignment="1">
      <alignment vertical="justify" wrapText="1"/>
    </xf>
    <xf numFmtId="49" fontId="4" fillId="0" borderId="2" xfId="0" applyNumberFormat="1" applyFont="1" applyFill="1" applyBorder="1" applyAlignment="1">
      <alignment vertical="justify"/>
    </xf>
    <xf numFmtId="49" fontId="12" fillId="0" borderId="10" xfId="3" applyNumberFormat="1" applyFont="1" applyFill="1" applyBorder="1" applyAlignment="1">
      <alignment vertical="justify" wrapText="1"/>
    </xf>
    <xf numFmtId="49" fontId="4" fillId="0" borderId="10" xfId="0" applyNumberFormat="1" applyFont="1" applyFill="1" applyBorder="1" applyAlignment="1">
      <alignment vertical="justify" wrapText="1"/>
    </xf>
    <xf numFmtId="49" fontId="4" fillId="0" borderId="10" xfId="0" applyNumberFormat="1" applyFont="1" applyFill="1" applyBorder="1" applyAlignment="1">
      <alignment horizontal="right" vertical="justify" wrapText="1"/>
    </xf>
    <xf numFmtId="49" fontId="13" fillId="0" borderId="2" xfId="3" applyNumberFormat="1" applyFont="1" applyFill="1" applyBorder="1" applyAlignment="1">
      <alignment vertical="justify" wrapText="1"/>
    </xf>
    <xf numFmtId="49" fontId="7" fillId="0" borderId="2" xfId="3" applyNumberFormat="1" applyFont="1" applyFill="1" applyBorder="1" applyAlignment="1">
      <alignment vertical="justify" wrapText="1"/>
    </xf>
    <xf numFmtId="0" fontId="0" fillId="0" borderId="10" xfId="0" applyNumberFormat="1" applyBorder="1" applyAlignment="1">
      <alignment vertical="center"/>
    </xf>
    <xf numFmtId="49" fontId="12" fillId="0" borderId="2" xfId="5" applyNumberFormat="1" applyFont="1" applyFill="1" applyBorder="1" applyAlignment="1">
      <alignment vertical="justify" wrapText="1"/>
    </xf>
    <xf numFmtId="49" fontId="4" fillId="0" borderId="5" xfId="0" applyNumberFormat="1" applyFont="1" applyFill="1" applyBorder="1" applyAlignment="1">
      <alignment vertical="justify"/>
    </xf>
    <xf numFmtId="49" fontId="4" fillId="0" borderId="7" xfId="0" applyNumberFormat="1" applyFont="1" applyFill="1" applyBorder="1" applyAlignment="1">
      <alignment horizontal="right" vertical="justify"/>
    </xf>
    <xf numFmtId="49" fontId="4" fillId="0" borderId="2" xfId="0" applyNumberFormat="1" applyFont="1" applyFill="1" applyBorder="1" applyAlignment="1">
      <alignment horizontal="right" vertical="justify"/>
    </xf>
    <xf numFmtId="0" fontId="0" fillId="0" borderId="9" xfId="0" applyBorder="1"/>
    <xf numFmtId="49" fontId="4" fillId="0" borderId="7" xfId="0" applyNumberFormat="1" applyFont="1" applyFill="1" applyBorder="1" applyAlignment="1">
      <alignment vertical="justify"/>
    </xf>
    <xf numFmtId="49" fontId="4" fillId="0" borderId="7" xfId="0" applyNumberFormat="1" applyFont="1" applyFill="1" applyBorder="1" applyAlignment="1">
      <alignment horizontal="left" wrapText="1"/>
    </xf>
    <xf numFmtId="49" fontId="4" fillId="0" borderId="2" xfId="0" applyNumberFormat="1" applyFont="1" applyFill="1" applyBorder="1" applyAlignment="1">
      <alignment horizontal="left" wrapText="1"/>
    </xf>
    <xf numFmtId="49" fontId="4" fillId="0" borderId="0" xfId="0" applyNumberFormat="1" applyFont="1" applyFill="1" applyBorder="1" applyAlignment="1">
      <alignment horizontal="left" vertical="justify"/>
    </xf>
    <xf numFmtId="0" fontId="0" fillId="0" borderId="18" xfId="0" applyBorder="1"/>
    <xf numFmtId="49" fontId="4" fillId="0" borderId="19" xfId="0" applyNumberFormat="1" applyFont="1" applyFill="1" applyBorder="1" applyAlignment="1">
      <alignment vertical="justify"/>
    </xf>
    <xf numFmtId="0" fontId="6" fillId="0" borderId="19" xfId="0" applyFont="1" applyBorder="1" applyAlignment="1">
      <alignment horizontal="right"/>
    </xf>
    <xf numFmtId="0" fontId="0" fillId="0" borderId="19" xfId="0" applyBorder="1"/>
    <xf numFmtId="2" fontId="6" fillId="0" borderId="0" xfId="0" applyNumberFormat="1" applyFont="1" applyAlignment="1">
      <alignment horizontal="right"/>
    </xf>
    <xf numFmtId="2" fontId="0" fillId="0" borderId="0" xfId="0" applyNumberFormat="1" applyAlignment="1">
      <alignment horizontal="left"/>
    </xf>
    <xf numFmtId="0" fontId="6" fillId="0" borderId="0" xfId="0" applyFont="1" applyAlignment="1">
      <alignment horizontal="right"/>
    </xf>
    <xf numFmtId="0" fontId="0" fillId="0" borderId="0" xfId="0" applyNumberFormat="1"/>
    <xf numFmtId="49" fontId="4" fillId="0" borderId="2" xfId="0" applyNumberFormat="1" applyFont="1" applyFill="1" applyBorder="1" applyAlignment="1">
      <alignment horizontal="center" vertical="justify" wrapText="1"/>
    </xf>
    <xf numFmtId="49" fontId="4" fillId="3" borderId="2" xfId="0" applyNumberFormat="1" applyFont="1" applyFill="1" applyBorder="1" applyAlignment="1">
      <alignment vertical="justify" wrapText="1"/>
    </xf>
    <xf numFmtId="49" fontId="4" fillId="3" borderId="5" xfId="0" applyNumberFormat="1" applyFont="1" applyFill="1" applyBorder="1" applyAlignment="1">
      <alignment vertical="justify" wrapText="1"/>
    </xf>
    <xf numFmtId="49" fontId="4" fillId="3" borderId="7" xfId="0" applyNumberFormat="1" applyFont="1" applyFill="1" applyBorder="1" applyAlignment="1">
      <alignment vertical="justify" wrapText="1"/>
    </xf>
    <xf numFmtId="0" fontId="6" fillId="3" borderId="2" xfId="0" applyFont="1" applyFill="1" applyBorder="1" applyAlignment="1">
      <alignment horizontal="right"/>
    </xf>
    <xf numFmtId="0" fontId="6" fillId="3" borderId="7" xfId="0" applyFont="1" applyFill="1" applyBorder="1" applyAlignment="1">
      <alignment horizontal="right"/>
    </xf>
    <xf numFmtId="49" fontId="4" fillId="3" borderId="2" xfId="0" applyNumberFormat="1" applyFont="1" applyFill="1" applyBorder="1" applyAlignment="1">
      <alignment horizontal="right" vertical="justify" wrapText="1"/>
    </xf>
    <xf numFmtId="0" fontId="0" fillId="0" borderId="9" xfId="0" applyNumberFormat="1" applyBorder="1" applyAlignment="1">
      <alignment vertical="center"/>
    </xf>
    <xf numFmtId="49" fontId="4" fillId="3" borderId="2" xfId="0" applyNumberFormat="1" applyFont="1" applyFill="1" applyBorder="1" applyAlignment="1">
      <alignment horizontal="left" vertical="justify" wrapText="1"/>
    </xf>
    <xf numFmtId="49" fontId="4" fillId="3" borderId="5" xfId="0" applyNumberFormat="1" applyFont="1" applyFill="1" applyBorder="1" applyAlignment="1">
      <alignment horizontal="right" vertical="justify" wrapText="1"/>
    </xf>
    <xf numFmtId="49" fontId="12" fillId="3" borderId="2" xfId="3" applyNumberFormat="1" applyFont="1" applyFill="1" applyBorder="1" applyAlignment="1">
      <alignment vertical="justify" wrapText="1"/>
    </xf>
    <xf numFmtId="49" fontId="12" fillId="3" borderId="2" xfId="3" applyNumberFormat="1" applyFont="1" applyFill="1" applyBorder="1" applyAlignment="1">
      <alignment horizontal="right" vertical="justify" wrapText="1"/>
    </xf>
    <xf numFmtId="0" fontId="0" fillId="0" borderId="20" xfId="0" applyBorder="1" applyAlignment="1">
      <alignment horizontal="center" vertical="center"/>
    </xf>
    <xf numFmtId="0" fontId="6" fillId="0" borderId="16" xfId="0" applyFont="1" applyBorder="1"/>
    <xf numFmtId="49" fontId="4" fillId="3" borderId="5" xfId="0" applyNumberFormat="1" applyFont="1" applyFill="1" applyBorder="1" applyAlignment="1">
      <alignment vertical="justify"/>
    </xf>
    <xf numFmtId="49" fontId="4" fillId="3" borderId="16" xfId="0" applyNumberFormat="1" applyFont="1" applyFill="1" applyBorder="1" applyAlignment="1">
      <alignment horizontal="right" vertical="justify"/>
    </xf>
    <xf numFmtId="49" fontId="5" fillId="0" borderId="3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left" vertical="justify" wrapText="1"/>
    </xf>
    <xf numFmtId="49" fontId="4" fillId="0" borderId="2" xfId="0" applyNumberFormat="1" applyFont="1" applyFill="1" applyBorder="1" applyAlignment="1">
      <alignment horizontal="center" vertical="justify" wrapText="1"/>
    </xf>
    <xf numFmtId="49" fontId="9" fillId="0" borderId="0" xfId="0" applyNumberFormat="1" applyFont="1" applyFill="1" applyBorder="1" applyAlignment="1">
      <alignment horizontal="left" vertical="justify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4" xfId="0" applyBorder="1" applyAlignment="1">
      <alignment horizontal="left"/>
    </xf>
    <xf numFmtId="49" fontId="4" fillId="0" borderId="10" xfId="0" applyNumberFormat="1" applyFont="1" applyFill="1" applyBorder="1" applyAlignment="1">
      <alignment horizontal="center" vertical="justify" wrapText="1"/>
    </xf>
    <xf numFmtId="49" fontId="12" fillId="3" borderId="2" xfId="5" applyNumberFormat="1" applyFont="1" applyFill="1" applyBorder="1" applyAlignment="1">
      <alignment vertical="justify" wrapText="1"/>
    </xf>
    <xf numFmtId="49" fontId="4" fillId="0" borderId="16" xfId="0" applyNumberFormat="1" applyFont="1" applyFill="1" applyBorder="1" applyAlignment="1">
      <alignment vertical="justify"/>
    </xf>
    <xf numFmtId="49" fontId="4" fillId="3" borderId="2" xfId="0" applyNumberFormat="1" applyFont="1" applyFill="1" applyBorder="1" applyAlignment="1">
      <alignment vertical="justify"/>
    </xf>
    <xf numFmtId="49" fontId="4" fillId="3" borderId="2" xfId="0" applyNumberFormat="1" applyFont="1" applyFill="1" applyBorder="1" applyAlignment="1">
      <alignment horizontal="right" vertical="justify"/>
    </xf>
    <xf numFmtId="49" fontId="4" fillId="3" borderId="2" xfId="0" applyNumberFormat="1" applyFont="1" applyFill="1" applyBorder="1" applyAlignment="1">
      <alignment horizontal="left" vertical="justify" wrapText="1"/>
    </xf>
    <xf numFmtId="49" fontId="4" fillId="0" borderId="10" xfId="0" applyNumberFormat="1" applyFont="1" applyFill="1" applyBorder="1" applyAlignment="1">
      <alignment vertical="justify"/>
    </xf>
    <xf numFmtId="0" fontId="6" fillId="0" borderId="10" xfId="0" applyFont="1" applyBorder="1"/>
    <xf numFmtId="49" fontId="4" fillId="3" borderId="10" xfId="0" applyNumberFormat="1" applyFont="1" applyFill="1" applyBorder="1" applyAlignment="1">
      <alignment vertical="justify"/>
    </xf>
    <xf numFmtId="49" fontId="4" fillId="3" borderId="10" xfId="0" applyNumberFormat="1" applyFont="1" applyFill="1" applyBorder="1" applyAlignment="1">
      <alignment horizontal="right" vertical="justify"/>
    </xf>
    <xf numFmtId="49" fontId="4" fillId="3" borderId="7" xfId="0" applyNumberFormat="1" applyFont="1" applyFill="1" applyBorder="1" applyAlignment="1">
      <alignment vertical="justify"/>
    </xf>
    <xf numFmtId="49" fontId="4" fillId="3" borderId="7" xfId="0" applyNumberFormat="1" applyFont="1" applyFill="1" applyBorder="1" applyAlignment="1">
      <alignment horizontal="right" wrapText="1"/>
    </xf>
    <xf numFmtId="49" fontId="12" fillId="3" borderId="2" xfId="0" applyNumberFormat="1" applyFont="1" applyFill="1" applyBorder="1" applyAlignment="1">
      <alignment vertical="justify" wrapText="1"/>
    </xf>
    <xf numFmtId="49" fontId="4" fillId="3" borderId="6" xfId="0" applyNumberFormat="1" applyFont="1" applyFill="1" applyBorder="1" applyAlignment="1">
      <alignment horizontal="left" vertical="justify" wrapText="1"/>
    </xf>
    <xf numFmtId="49" fontId="4" fillId="3" borderId="6" xfId="0" applyNumberFormat="1" applyFont="1" applyFill="1" applyBorder="1" applyAlignment="1">
      <alignment horizontal="right" vertical="justify" wrapText="1"/>
    </xf>
    <xf numFmtId="49" fontId="4" fillId="3" borderId="9" xfId="0" applyNumberFormat="1" applyFont="1" applyFill="1" applyBorder="1" applyAlignment="1">
      <alignment horizontal="right" vertical="justify"/>
    </xf>
    <xf numFmtId="0" fontId="6" fillId="0" borderId="9" xfId="0" applyFont="1" applyBorder="1"/>
    <xf numFmtId="49" fontId="4" fillId="3" borderId="6" xfId="0" applyNumberFormat="1" applyFont="1" applyFill="1" applyBorder="1" applyAlignment="1">
      <alignment vertical="justify"/>
    </xf>
    <xf numFmtId="49" fontId="4" fillId="3" borderId="7" xfId="0" applyNumberFormat="1" applyFont="1" applyFill="1" applyBorder="1" applyAlignment="1">
      <alignment horizontal="right" vertical="justify"/>
    </xf>
    <xf numFmtId="49" fontId="4" fillId="0" borderId="6" xfId="0" applyNumberFormat="1" applyFont="1" applyFill="1" applyBorder="1" applyAlignment="1">
      <alignment vertical="justify"/>
    </xf>
    <xf numFmtId="49" fontId="4" fillId="3" borderId="6" xfId="0" applyNumberFormat="1" applyFont="1" applyFill="1" applyBorder="1" applyAlignment="1">
      <alignment horizontal="right" wrapText="1"/>
    </xf>
    <xf numFmtId="49" fontId="12" fillId="3" borderId="10" xfId="3" applyNumberFormat="1" applyFont="1" applyFill="1" applyBorder="1" applyAlignment="1">
      <alignment vertical="justify" wrapText="1"/>
    </xf>
    <xf numFmtId="49" fontId="4" fillId="3" borderId="10" xfId="0" applyNumberFormat="1" applyFont="1" applyFill="1" applyBorder="1" applyAlignment="1">
      <alignment horizontal="right" vertical="justify" wrapText="1"/>
    </xf>
    <xf numFmtId="49" fontId="4" fillId="3" borderId="5" xfId="0" applyNumberFormat="1" applyFont="1" applyFill="1" applyBorder="1" applyAlignment="1">
      <alignment horizontal="right" vertical="justify"/>
    </xf>
    <xf numFmtId="49" fontId="4" fillId="3" borderId="10" xfId="0" applyNumberFormat="1" applyFont="1" applyFill="1" applyBorder="1" applyAlignment="1">
      <alignment vertical="justify" wrapText="1"/>
    </xf>
    <xf numFmtId="49" fontId="7" fillId="3" borderId="2" xfId="0" applyNumberFormat="1" applyFont="1" applyFill="1" applyBorder="1" applyAlignment="1">
      <alignment vertical="justify" wrapText="1"/>
    </xf>
    <xf numFmtId="49" fontId="4" fillId="0" borderId="5" xfId="0" applyNumberFormat="1" applyFont="1" applyFill="1" applyBorder="1" applyAlignment="1">
      <alignment horizontal="center" vertical="justify" wrapText="1"/>
    </xf>
    <xf numFmtId="49" fontId="4" fillId="0" borderId="2" xfId="0" applyNumberFormat="1" applyFont="1" applyFill="1" applyBorder="1" applyAlignment="1">
      <alignment horizontal="center" vertical="justify" wrapText="1"/>
    </xf>
    <xf numFmtId="49" fontId="4" fillId="0" borderId="2" xfId="0" applyNumberFormat="1" applyFont="1" applyFill="1" applyBorder="1" applyAlignment="1">
      <alignment horizontal="left" vertical="justify" wrapText="1"/>
    </xf>
    <xf numFmtId="49" fontId="4" fillId="3" borderId="2" xfId="0" applyNumberFormat="1" applyFont="1" applyFill="1" applyBorder="1" applyAlignment="1">
      <alignment horizontal="left" vertical="justify" wrapText="1"/>
    </xf>
    <xf numFmtId="49" fontId="1" fillId="0" borderId="0" xfId="0" applyNumberFormat="1" applyFont="1" applyFill="1" applyBorder="1" applyAlignment="1">
      <alignment vertical="justify" wrapText="1"/>
    </xf>
    <xf numFmtId="49" fontId="1" fillId="0" borderId="0" xfId="0" applyNumberFormat="1" applyFont="1" applyFill="1" applyBorder="1" applyAlignment="1">
      <alignment horizontal="left" vertical="justify" wrapText="1"/>
    </xf>
    <xf numFmtId="49" fontId="2" fillId="0" borderId="1" xfId="0" applyNumberFormat="1" applyFont="1" applyFill="1" applyBorder="1" applyAlignment="1">
      <alignment horizontal="center" wrapText="1"/>
    </xf>
    <xf numFmtId="49" fontId="2" fillId="0" borderId="0" xfId="0" applyNumberFormat="1" applyFont="1" applyFill="1" applyBorder="1" applyAlignment="1">
      <alignment horizontal="center" wrapText="1"/>
    </xf>
    <xf numFmtId="49" fontId="3" fillId="0" borderId="2" xfId="0" applyNumberFormat="1" applyFont="1" applyFill="1" applyBorder="1" applyAlignment="1">
      <alignment horizontal="left" vertical="justify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0" fillId="0" borderId="7" xfId="0" applyNumberFormat="1" applyFill="1" applyBorder="1" applyAlignment="1">
      <alignment horizontal="center" vertical="center" wrapText="1"/>
    </xf>
    <xf numFmtId="0" fontId="0" fillId="0" borderId="2" xfId="0" applyNumberFormat="1" applyFill="1" applyBorder="1" applyAlignment="1">
      <alignment horizontal="center" vertical="center" wrapText="1"/>
    </xf>
    <xf numFmtId="0" fontId="0" fillId="0" borderId="5" xfId="0" applyNumberForma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justify" wrapText="1"/>
    </xf>
    <xf numFmtId="0" fontId="0" fillId="0" borderId="10" xfId="0" applyNumberFormat="1" applyFill="1" applyBorder="1" applyAlignment="1">
      <alignment horizontal="center" vertical="center" wrapText="1"/>
    </xf>
    <xf numFmtId="0" fontId="0" fillId="0" borderId="9" xfId="0" applyNumberFormat="1" applyFill="1" applyBorder="1" applyAlignment="1">
      <alignment horizontal="center" vertical="center" wrapText="1"/>
    </xf>
    <xf numFmtId="0" fontId="0" fillId="0" borderId="16" xfId="0" applyNumberForma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justify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left" vertical="justify" wrapText="1"/>
    </xf>
    <xf numFmtId="0" fontId="0" fillId="0" borderId="10" xfId="0" applyNumberFormat="1" applyBorder="1" applyAlignment="1">
      <alignment horizontal="center" vertical="center" wrapText="1"/>
    </xf>
    <xf numFmtId="0" fontId="0" fillId="0" borderId="9" xfId="0" applyNumberFormat="1" applyBorder="1" applyAlignment="1">
      <alignment horizontal="center" vertical="center" wrapText="1"/>
    </xf>
    <xf numFmtId="0" fontId="0" fillId="0" borderId="16" xfId="0" applyNumberForma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justify" wrapText="1"/>
    </xf>
    <xf numFmtId="0" fontId="0" fillId="0" borderId="7" xfId="0" applyNumberFormat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 vertical="justify" wrapText="1"/>
    </xf>
    <xf numFmtId="49" fontId="4" fillId="0" borderId="11" xfId="0" applyNumberFormat="1" applyFont="1" applyFill="1" applyBorder="1" applyAlignment="1">
      <alignment horizontal="center" vertical="justify" wrapText="1"/>
    </xf>
    <xf numFmtId="49" fontId="4" fillId="0" borderId="12" xfId="0" applyNumberFormat="1" applyFont="1" applyFill="1" applyBorder="1" applyAlignment="1">
      <alignment horizontal="center" vertical="justify" wrapText="1"/>
    </xf>
    <xf numFmtId="49" fontId="9" fillId="0" borderId="3" xfId="0" applyNumberFormat="1" applyFont="1" applyFill="1" applyBorder="1" applyAlignment="1">
      <alignment horizontal="left" vertical="justify" wrapText="1"/>
    </xf>
    <xf numFmtId="49" fontId="5" fillId="0" borderId="4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4" xfId="0" applyBorder="1" applyAlignment="1">
      <alignment horizontal="left"/>
    </xf>
    <xf numFmtId="49" fontId="4" fillId="0" borderId="19" xfId="0" applyNumberFormat="1" applyFont="1" applyFill="1" applyBorder="1" applyAlignment="1">
      <alignment horizontal="center" vertical="justify" wrapText="1"/>
    </xf>
    <xf numFmtId="0" fontId="0" fillId="0" borderId="1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0" fillId="0" borderId="6" xfId="0" applyNumberFormat="1" applyBorder="1" applyAlignment="1">
      <alignment horizontal="center" vertical="center"/>
    </xf>
    <xf numFmtId="49" fontId="7" fillId="0" borderId="9" xfId="0" applyNumberFormat="1" applyFont="1" applyFill="1" applyBorder="1" applyAlignment="1">
      <alignment vertical="justify" wrapText="1"/>
    </xf>
    <xf numFmtId="49" fontId="7" fillId="3" borderId="10" xfId="0" applyNumberFormat="1" applyFont="1" applyFill="1" applyBorder="1" applyAlignment="1">
      <alignment vertical="justify" wrapText="1"/>
    </xf>
    <xf numFmtId="0" fontId="6" fillId="3" borderId="10" xfId="0" applyFont="1" applyFill="1" applyBorder="1" applyAlignment="1">
      <alignment horizontal="right"/>
    </xf>
    <xf numFmtId="49" fontId="4" fillId="0" borderId="16" xfId="0" applyNumberFormat="1" applyFont="1" applyFill="1" applyBorder="1" applyAlignment="1">
      <alignment horizontal="center" vertical="justify" wrapText="1"/>
    </xf>
    <xf numFmtId="49" fontId="8" fillId="0" borderId="9" xfId="0" applyNumberFormat="1" applyFont="1" applyFill="1" applyBorder="1" applyAlignment="1">
      <alignment vertical="justify" wrapText="1"/>
    </xf>
    <xf numFmtId="0" fontId="6" fillId="0" borderId="9" xfId="0" applyFont="1" applyBorder="1" applyAlignment="1">
      <alignment horizontal="right"/>
    </xf>
    <xf numFmtId="49" fontId="4" fillId="0" borderId="22" xfId="0" applyNumberFormat="1" applyFont="1" applyFill="1" applyBorder="1" applyAlignment="1">
      <alignment horizontal="center" vertical="justify" wrapText="1"/>
    </xf>
    <xf numFmtId="49" fontId="4" fillId="0" borderId="8" xfId="0" applyNumberFormat="1" applyFont="1" applyFill="1" applyBorder="1" applyAlignment="1">
      <alignment horizontal="center" vertical="justify" wrapText="1"/>
    </xf>
    <xf numFmtId="49" fontId="4" fillId="0" borderId="20" xfId="0" applyNumberFormat="1" applyFont="1" applyFill="1" applyBorder="1" applyAlignment="1">
      <alignment horizontal="center" vertical="justify" wrapText="1"/>
    </xf>
    <xf numFmtId="0" fontId="0" fillId="0" borderId="17" xfId="0" applyNumberForma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left" vertical="justify" wrapText="1"/>
    </xf>
    <xf numFmtId="49" fontId="4" fillId="0" borderId="11" xfId="0" applyNumberFormat="1" applyFont="1" applyFill="1" applyBorder="1" applyAlignment="1">
      <alignment horizontal="left" vertical="justify" wrapText="1"/>
    </xf>
    <xf numFmtId="49" fontId="4" fillId="0" borderId="12" xfId="0" applyNumberFormat="1" applyFont="1" applyFill="1" applyBorder="1" applyAlignment="1">
      <alignment horizontal="left" vertical="justify" wrapText="1"/>
    </xf>
    <xf numFmtId="49" fontId="4" fillId="0" borderId="13" xfId="0" applyNumberFormat="1" applyFont="1" applyFill="1" applyBorder="1" applyAlignment="1">
      <alignment horizontal="left" vertical="justify" wrapText="1"/>
    </xf>
    <xf numFmtId="49" fontId="4" fillId="0" borderId="14" xfId="0" applyNumberFormat="1" applyFont="1" applyFill="1" applyBorder="1" applyAlignment="1">
      <alignment horizontal="left" vertical="justify" wrapText="1"/>
    </xf>
    <xf numFmtId="49" fontId="4" fillId="0" borderId="15" xfId="0" applyNumberFormat="1" applyFont="1" applyFill="1" applyBorder="1" applyAlignment="1">
      <alignment horizontal="left" vertical="justify" wrapText="1"/>
    </xf>
  </cellXfs>
  <cellStyles count="6">
    <cellStyle name="Обычный" xfId="0" builtinId="0"/>
    <cellStyle name="Обычный 15" xfId="5"/>
    <cellStyle name="Обычный 22" xfId="3"/>
    <cellStyle name="Обычный 28" xfId="4"/>
    <cellStyle name="Обычный 31" xfId="2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33"/>
  <sheetViews>
    <sheetView tabSelected="1" topLeftCell="A27" zoomScale="125" zoomScaleNormal="125" workbookViewId="0">
      <selection activeCell="C34" sqref="C34"/>
    </sheetView>
  </sheetViews>
  <sheetFormatPr defaultRowHeight="14.4" x14ac:dyDescent="0.3"/>
  <cols>
    <col min="1" max="1" width="7.6640625" customWidth="1"/>
    <col min="2" max="2" width="21.88671875" style="1" customWidth="1"/>
    <col min="3" max="3" width="64.88671875" style="1" customWidth="1"/>
    <col min="4" max="4" width="10.6640625" style="84" customWidth="1"/>
    <col min="5" max="5" width="0.109375" customWidth="1"/>
    <col min="6" max="6" width="12.33203125" style="4" customWidth="1"/>
    <col min="7" max="7" width="8.88671875" style="4"/>
    <col min="8" max="8" width="9.109375" style="4" customWidth="1"/>
    <col min="9" max="21" width="0" hidden="1" customWidth="1"/>
    <col min="22" max="22" width="7.109375" customWidth="1"/>
    <col min="23" max="23" width="11.109375" customWidth="1"/>
    <col min="27" max="27" width="12.44140625" customWidth="1"/>
  </cols>
  <sheetData>
    <row r="1" spans="1:27" ht="45" customHeight="1" x14ac:dyDescent="0.3">
      <c r="A1" s="140" t="s">
        <v>0</v>
      </c>
      <c r="B1" s="140"/>
      <c r="D1" s="141"/>
      <c r="E1" s="141"/>
      <c r="F1" s="141"/>
      <c r="G1" s="141"/>
      <c r="H1" s="141"/>
    </row>
    <row r="2" spans="1:27" ht="18.600000000000001" customHeight="1" x14ac:dyDescent="0.3">
      <c r="A2" s="2" t="s">
        <v>1</v>
      </c>
      <c r="B2" s="2" t="s">
        <v>2</v>
      </c>
      <c r="D2" s="3"/>
      <c r="E2" s="3"/>
      <c r="F2" s="3"/>
      <c r="G2" s="3"/>
      <c r="H2" s="3"/>
    </row>
    <row r="3" spans="1:27" ht="59.25" customHeight="1" x14ac:dyDescent="0.4">
      <c r="A3" s="142" t="s">
        <v>205</v>
      </c>
      <c r="B3" s="142"/>
      <c r="C3" s="142"/>
      <c r="D3" s="143"/>
      <c r="E3" s="2"/>
    </row>
    <row r="4" spans="1:27" ht="25.5" customHeight="1" x14ac:dyDescent="0.3">
      <c r="A4" s="5" t="s">
        <v>3</v>
      </c>
      <c r="B4" s="6" t="s">
        <v>4</v>
      </c>
      <c r="C4" s="7" t="s">
        <v>5</v>
      </c>
      <c r="D4" s="8" t="s">
        <v>6</v>
      </c>
      <c r="E4" s="9"/>
      <c r="F4" s="144" t="s">
        <v>7</v>
      </c>
      <c r="G4" s="144"/>
      <c r="H4" s="144"/>
      <c r="I4" s="7" t="s">
        <v>8</v>
      </c>
      <c r="J4" s="7" t="s">
        <v>9</v>
      </c>
      <c r="AA4">
        <v>530478.48</v>
      </c>
    </row>
    <row r="5" spans="1:27" ht="19.5" customHeight="1" x14ac:dyDescent="0.3">
      <c r="A5" s="145" t="s">
        <v>10</v>
      </c>
      <c r="B5" s="146"/>
      <c r="C5" s="146"/>
      <c r="D5" s="146"/>
      <c r="E5" s="146"/>
      <c r="F5" s="146"/>
      <c r="G5" s="10"/>
      <c r="H5" s="11"/>
    </row>
    <row r="6" spans="1:27" ht="19.5" customHeight="1" x14ac:dyDescent="0.3">
      <c r="A6" s="151">
        <v>1</v>
      </c>
      <c r="B6" s="87" t="s">
        <v>17</v>
      </c>
      <c r="C6" s="12" t="s">
        <v>285</v>
      </c>
      <c r="D6" s="90">
        <v>128</v>
      </c>
      <c r="E6" s="14"/>
      <c r="F6" s="137" t="s">
        <v>13</v>
      </c>
      <c r="G6" s="137"/>
      <c r="H6" s="137"/>
      <c r="V6" s="16">
        <v>520.70000000000005</v>
      </c>
      <c r="W6" s="16">
        <f t="shared" ref="W6:W57" si="0">D6*V6</f>
        <v>66649.600000000006</v>
      </c>
    </row>
    <row r="7" spans="1:27" ht="19.5" customHeight="1" x14ac:dyDescent="0.3">
      <c r="A7" s="152"/>
      <c r="B7" s="87" t="s">
        <v>18</v>
      </c>
      <c r="C7" s="12" t="s">
        <v>286</v>
      </c>
      <c r="D7" s="90">
        <v>128</v>
      </c>
      <c r="E7" s="14"/>
      <c r="F7" s="137" t="s">
        <v>13</v>
      </c>
      <c r="G7" s="137"/>
      <c r="H7" s="137"/>
      <c r="V7" s="16">
        <v>661.65</v>
      </c>
      <c r="W7" s="16">
        <f t="shared" si="0"/>
        <v>84691.199999999997</v>
      </c>
    </row>
    <row r="8" spans="1:27" ht="13.8" customHeight="1" x14ac:dyDescent="0.3">
      <c r="A8" s="152"/>
      <c r="B8" s="87" t="s">
        <v>19</v>
      </c>
      <c r="C8" s="12" t="s">
        <v>287</v>
      </c>
      <c r="D8" s="90">
        <v>128</v>
      </c>
      <c r="E8" s="14"/>
      <c r="F8" s="137" t="s">
        <v>13</v>
      </c>
      <c r="G8" s="137"/>
      <c r="H8" s="137"/>
      <c r="V8" s="16">
        <v>637.12</v>
      </c>
      <c r="W8" s="16">
        <f t="shared" si="0"/>
        <v>81551.360000000001</v>
      </c>
    </row>
    <row r="9" spans="1:27" ht="12.75" customHeight="1" x14ac:dyDescent="0.3">
      <c r="A9" s="152"/>
      <c r="B9" s="87" t="s">
        <v>20</v>
      </c>
      <c r="C9" s="12" t="s">
        <v>288</v>
      </c>
      <c r="D9" s="90">
        <v>128</v>
      </c>
      <c r="E9" s="17"/>
      <c r="F9" s="137" t="s">
        <v>13</v>
      </c>
      <c r="G9" s="137"/>
      <c r="H9" s="137"/>
      <c r="I9">
        <v>376</v>
      </c>
      <c r="J9">
        <f>D9*I9</f>
        <v>48128</v>
      </c>
      <c r="V9" s="16">
        <v>369.33</v>
      </c>
      <c r="W9" s="16">
        <f t="shared" si="0"/>
        <v>47274.239999999998</v>
      </c>
    </row>
    <row r="10" spans="1:27" ht="24" customHeight="1" x14ac:dyDescent="0.3">
      <c r="A10" s="152"/>
      <c r="B10" s="135" t="s">
        <v>11</v>
      </c>
      <c r="C10" s="18" t="s">
        <v>289</v>
      </c>
      <c r="D10" s="90">
        <v>128</v>
      </c>
      <c r="E10" s="17"/>
      <c r="F10" s="137" t="s">
        <v>21</v>
      </c>
      <c r="G10" s="137"/>
      <c r="H10" s="137"/>
      <c r="I10">
        <v>70</v>
      </c>
      <c r="J10">
        <f>D10*I10</f>
        <v>8960</v>
      </c>
      <c r="V10">
        <v>79.75</v>
      </c>
      <c r="W10" s="20">
        <f t="shared" si="0"/>
        <v>10208</v>
      </c>
      <c r="Y10" s="21"/>
    </row>
    <row r="11" spans="1:27" ht="20.25" customHeight="1" x14ac:dyDescent="0.3">
      <c r="A11" s="152"/>
      <c r="B11" s="135" t="s">
        <v>11</v>
      </c>
      <c r="C11" s="18" t="s">
        <v>290</v>
      </c>
      <c r="D11" s="90">
        <v>128</v>
      </c>
      <c r="E11" s="17"/>
      <c r="F11" s="137" t="s">
        <v>21</v>
      </c>
      <c r="G11" s="137"/>
      <c r="H11" s="137"/>
      <c r="V11">
        <v>79.75</v>
      </c>
      <c r="W11" s="20">
        <f t="shared" si="0"/>
        <v>10208</v>
      </c>
      <c r="Y11" s="21"/>
    </row>
    <row r="12" spans="1:27" ht="16.8" customHeight="1" x14ac:dyDescent="0.3">
      <c r="A12" s="152"/>
      <c r="B12" s="135" t="s">
        <v>11</v>
      </c>
      <c r="C12" s="18" t="s">
        <v>291</v>
      </c>
      <c r="D12" s="90">
        <v>128</v>
      </c>
      <c r="E12" s="17"/>
      <c r="F12" s="137" t="s">
        <v>21</v>
      </c>
      <c r="G12" s="137"/>
      <c r="H12" s="137"/>
      <c r="V12">
        <v>79.75</v>
      </c>
      <c r="W12" s="20">
        <f t="shared" si="0"/>
        <v>10208</v>
      </c>
      <c r="Y12" s="21"/>
    </row>
    <row r="13" spans="1:27" ht="20.399999999999999" customHeight="1" x14ac:dyDescent="0.3">
      <c r="A13" s="152"/>
      <c r="B13" s="181" t="s">
        <v>11</v>
      </c>
      <c r="C13" s="36" t="s">
        <v>292</v>
      </c>
      <c r="D13" s="182">
        <v>128</v>
      </c>
      <c r="E13" s="117"/>
      <c r="F13" s="162" t="s">
        <v>21</v>
      </c>
      <c r="G13" s="162"/>
      <c r="H13" s="162"/>
      <c r="V13">
        <v>79.75</v>
      </c>
      <c r="W13" s="20">
        <f t="shared" si="0"/>
        <v>10208</v>
      </c>
      <c r="Y13" s="21"/>
    </row>
    <row r="14" spans="1:27" ht="20.399999999999999" customHeight="1" x14ac:dyDescent="0.3">
      <c r="A14" s="152"/>
      <c r="B14" s="35" t="s">
        <v>23</v>
      </c>
      <c r="C14" s="12" t="s">
        <v>293</v>
      </c>
      <c r="D14" s="13">
        <v>128</v>
      </c>
      <c r="E14" s="17"/>
      <c r="F14" s="137"/>
      <c r="G14" s="137"/>
      <c r="H14" s="137"/>
      <c r="W14" s="20"/>
      <c r="Y14" s="21"/>
    </row>
    <row r="15" spans="1:27" ht="20.399999999999999" customHeight="1" thickBot="1" x14ac:dyDescent="0.35">
      <c r="A15" s="153"/>
      <c r="B15" s="32" t="s">
        <v>23</v>
      </c>
      <c r="C15" s="33" t="s">
        <v>294</v>
      </c>
      <c r="D15" s="34">
        <v>128</v>
      </c>
      <c r="E15" s="126"/>
      <c r="F15" s="183"/>
      <c r="G15" s="183"/>
      <c r="H15" s="183"/>
      <c r="W15" s="20"/>
      <c r="Y15" s="21"/>
    </row>
    <row r="16" spans="1:27" ht="18.600000000000001" customHeight="1" x14ac:dyDescent="0.3">
      <c r="A16" s="189">
        <v>2</v>
      </c>
      <c r="B16" s="89" t="s">
        <v>11</v>
      </c>
      <c r="C16" s="25" t="s">
        <v>298</v>
      </c>
      <c r="D16" s="91">
        <v>123</v>
      </c>
      <c r="E16" s="26"/>
      <c r="F16" s="150" t="s">
        <v>13</v>
      </c>
      <c r="G16" s="150"/>
      <c r="H16" s="150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>
        <v>668.91</v>
      </c>
      <c r="W16" s="28">
        <f t="shared" si="0"/>
        <v>82275.929999999993</v>
      </c>
    </row>
    <row r="17" spans="1:25" ht="18.600000000000001" customHeight="1" thickBot="1" x14ac:dyDescent="0.35">
      <c r="A17" s="152"/>
      <c r="B17" s="87" t="s">
        <v>11</v>
      </c>
      <c r="C17" s="12" t="s">
        <v>299</v>
      </c>
      <c r="D17" s="90">
        <v>123</v>
      </c>
      <c r="E17" s="17"/>
      <c r="F17" s="137" t="s">
        <v>13</v>
      </c>
      <c r="G17" s="137"/>
      <c r="H17" s="13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>
        <v>668.91</v>
      </c>
      <c r="W17" s="28">
        <f t="shared" si="0"/>
        <v>82275.929999999993</v>
      </c>
    </row>
    <row r="18" spans="1:25" ht="18.600000000000001" customHeight="1" x14ac:dyDescent="0.3">
      <c r="A18" s="152"/>
      <c r="B18" s="87" t="s">
        <v>14</v>
      </c>
      <c r="C18" s="12" t="s">
        <v>295</v>
      </c>
      <c r="D18" s="91">
        <v>123</v>
      </c>
      <c r="E18" s="17"/>
      <c r="F18" s="137" t="s">
        <v>13</v>
      </c>
      <c r="G18" s="137"/>
      <c r="H18" s="13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>
        <v>623.78</v>
      </c>
      <c r="W18" s="28">
        <f t="shared" si="0"/>
        <v>76724.94</v>
      </c>
    </row>
    <row r="19" spans="1:25" ht="18.600000000000001" customHeight="1" x14ac:dyDescent="0.3">
      <c r="A19" s="152"/>
      <c r="B19" s="87" t="s">
        <v>14</v>
      </c>
      <c r="C19" s="12" t="s">
        <v>296</v>
      </c>
      <c r="D19" s="90">
        <v>123</v>
      </c>
      <c r="E19" s="17"/>
      <c r="F19" s="137" t="s">
        <v>13</v>
      </c>
      <c r="G19" s="137"/>
      <c r="H19" s="13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>
        <v>623.78</v>
      </c>
      <c r="W19" s="28">
        <f t="shared" si="0"/>
        <v>76724.94</v>
      </c>
    </row>
    <row r="20" spans="1:25" ht="20.399999999999999" customHeight="1" x14ac:dyDescent="0.3">
      <c r="A20" s="152"/>
      <c r="B20" s="87" t="s">
        <v>23</v>
      </c>
      <c r="C20" s="12" t="s">
        <v>297</v>
      </c>
      <c r="D20" s="90">
        <v>133</v>
      </c>
      <c r="E20" s="17"/>
      <c r="F20" s="137" t="s">
        <v>13</v>
      </c>
      <c r="G20" s="137"/>
      <c r="H20" s="13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>
        <v>586.70000000000005</v>
      </c>
      <c r="W20" s="28">
        <f t="shared" si="0"/>
        <v>78031.100000000006</v>
      </c>
    </row>
    <row r="21" spans="1:25" ht="20.399999999999999" customHeight="1" x14ac:dyDescent="0.3">
      <c r="A21" s="152"/>
      <c r="B21" s="87" t="s">
        <v>23</v>
      </c>
      <c r="C21" s="12" t="s">
        <v>300</v>
      </c>
      <c r="D21" s="90">
        <v>133</v>
      </c>
      <c r="E21" s="17"/>
      <c r="F21" s="137" t="s">
        <v>13</v>
      </c>
      <c r="G21" s="137"/>
      <c r="H21" s="13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>
        <v>586.70000000000005</v>
      </c>
      <c r="W21" s="28">
        <f t="shared" si="0"/>
        <v>78031.100000000006</v>
      </c>
    </row>
    <row r="22" spans="1:25" ht="20.399999999999999" customHeight="1" x14ac:dyDescent="0.3">
      <c r="A22" s="152"/>
      <c r="B22" s="87" t="s">
        <v>15</v>
      </c>
      <c r="C22" s="12" t="s">
        <v>301</v>
      </c>
      <c r="D22" s="90">
        <v>123</v>
      </c>
      <c r="E22" s="17"/>
      <c r="F22" s="137" t="s">
        <v>13</v>
      </c>
      <c r="G22" s="137"/>
      <c r="H22" s="13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>
        <v>597.41999999999996</v>
      </c>
      <c r="W22" s="28">
        <f t="shared" si="0"/>
        <v>73482.659999999989</v>
      </c>
    </row>
    <row r="23" spans="1:25" ht="20.399999999999999" customHeight="1" x14ac:dyDescent="0.3">
      <c r="A23" s="152"/>
      <c r="B23" s="87" t="s">
        <v>15</v>
      </c>
      <c r="C23" s="12" t="s">
        <v>302</v>
      </c>
      <c r="D23" s="90">
        <v>123</v>
      </c>
      <c r="E23" s="17"/>
      <c r="F23" s="137" t="s">
        <v>13</v>
      </c>
      <c r="G23" s="137"/>
      <c r="H23" s="13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>
        <v>597.41999999999996</v>
      </c>
      <c r="W23" s="28">
        <f t="shared" si="0"/>
        <v>73482.659999999989</v>
      </c>
    </row>
    <row r="24" spans="1:25" ht="20.399999999999999" customHeight="1" x14ac:dyDescent="0.3">
      <c r="A24" s="152"/>
      <c r="B24" s="87" t="s">
        <v>16</v>
      </c>
      <c r="C24" s="12" t="s">
        <v>303</v>
      </c>
      <c r="D24" s="90">
        <v>123</v>
      </c>
      <c r="E24" s="17"/>
      <c r="F24" s="137" t="s">
        <v>13</v>
      </c>
      <c r="G24" s="137"/>
      <c r="H24" s="13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>
        <v>585.70000000000005</v>
      </c>
      <c r="W24" s="28">
        <f t="shared" si="0"/>
        <v>72041.100000000006</v>
      </c>
    </row>
    <row r="25" spans="1:25" ht="20.399999999999999" customHeight="1" x14ac:dyDescent="0.3">
      <c r="A25" s="152"/>
      <c r="B25" s="87" t="s">
        <v>16</v>
      </c>
      <c r="C25" s="12" t="s">
        <v>304</v>
      </c>
      <c r="D25" s="90">
        <v>123</v>
      </c>
      <c r="E25" s="17"/>
      <c r="F25" s="137" t="s">
        <v>13</v>
      </c>
      <c r="G25" s="137"/>
      <c r="H25" s="13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>
        <v>585.70000000000005</v>
      </c>
      <c r="W25" s="28">
        <f t="shared" si="0"/>
        <v>72041.100000000006</v>
      </c>
    </row>
    <row r="26" spans="1:25" ht="20.399999999999999" customHeight="1" x14ac:dyDescent="0.3">
      <c r="A26" s="152"/>
      <c r="B26" s="87" t="s">
        <v>17</v>
      </c>
      <c r="C26" s="12" t="s">
        <v>305</v>
      </c>
      <c r="D26" s="90">
        <v>123</v>
      </c>
      <c r="E26" s="17"/>
      <c r="F26" s="137" t="s">
        <v>13</v>
      </c>
      <c r="G26" s="137"/>
      <c r="H26" s="13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>
        <v>723.25</v>
      </c>
      <c r="W26" s="28">
        <f t="shared" si="0"/>
        <v>88959.75</v>
      </c>
    </row>
    <row r="27" spans="1:25" ht="24.75" customHeight="1" x14ac:dyDescent="0.3">
      <c r="A27" s="152"/>
      <c r="B27" s="87" t="s">
        <v>18</v>
      </c>
      <c r="C27" s="12" t="s">
        <v>306</v>
      </c>
      <c r="D27" s="90">
        <v>120</v>
      </c>
      <c r="E27" s="17"/>
      <c r="F27" s="137" t="s">
        <v>13</v>
      </c>
      <c r="G27" s="137"/>
      <c r="H27" s="13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>
        <v>705.65</v>
      </c>
      <c r="W27" s="28">
        <f t="shared" si="0"/>
        <v>84678</v>
      </c>
    </row>
    <row r="28" spans="1:25" ht="21" customHeight="1" x14ac:dyDescent="0.3">
      <c r="A28" s="152"/>
      <c r="B28" s="87" t="s">
        <v>19</v>
      </c>
      <c r="C28" s="12" t="s">
        <v>307</v>
      </c>
      <c r="D28" s="90">
        <v>123</v>
      </c>
      <c r="E28" s="17"/>
      <c r="F28" s="137" t="s">
        <v>13</v>
      </c>
      <c r="G28" s="137"/>
      <c r="H28" s="13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>
        <v>530.49</v>
      </c>
      <c r="W28" s="28">
        <f t="shared" si="0"/>
        <v>65250.270000000004</v>
      </c>
    </row>
    <row r="29" spans="1:25" ht="22.2" customHeight="1" thickBot="1" x14ac:dyDescent="0.35">
      <c r="A29" s="152"/>
      <c r="B29" s="134" t="s">
        <v>20</v>
      </c>
      <c r="C29" s="64" t="s">
        <v>308</v>
      </c>
      <c r="D29" s="182">
        <v>120</v>
      </c>
      <c r="E29" s="117"/>
      <c r="F29" s="162" t="s">
        <v>13</v>
      </c>
      <c r="G29" s="162"/>
      <c r="H29" s="162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>
        <v>629.20000000000005</v>
      </c>
      <c r="W29" s="31">
        <f t="shared" si="0"/>
        <v>75504</v>
      </c>
    </row>
    <row r="30" spans="1:25" ht="26.4" customHeight="1" x14ac:dyDescent="0.3">
      <c r="A30" s="152"/>
      <c r="B30" s="35" t="s">
        <v>23</v>
      </c>
      <c r="C30" s="18" t="s">
        <v>309</v>
      </c>
      <c r="D30" s="43">
        <v>133</v>
      </c>
      <c r="E30" s="9"/>
      <c r="F30" s="138"/>
      <c r="G30" s="138"/>
      <c r="H30" s="1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>
        <v>238.59</v>
      </c>
      <c r="W30" s="39">
        <f t="shared" si="0"/>
        <v>31732.47</v>
      </c>
    </row>
    <row r="31" spans="1:25" ht="26.4" customHeight="1" thickBot="1" x14ac:dyDescent="0.35">
      <c r="A31" s="153"/>
      <c r="B31" s="184" t="s">
        <v>23</v>
      </c>
      <c r="C31" s="180" t="s">
        <v>310</v>
      </c>
      <c r="D31" s="185">
        <v>133</v>
      </c>
      <c r="E31" s="73"/>
      <c r="F31" s="186"/>
      <c r="G31" s="187"/>
      <c r="H31" s="18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9"/>
    </row>
    <row r="32" spans="1:25" ht="21.6" customHeight="1" x14ac:dyDescent="0.3">
      <c r="A32" s="147">
        <v>3</v>
      </c>
      <c r="B32" s="25" t="s">
        <v>11</v>
      </c>
      <c r="C32" s="25" t="s">
        <v>24</v>
      </c>
      <c r="D32" s="40" t="s">
        <v>22</v>
      </c>
      <c r="E32" s="26"/>
      <c r="F32" s="193" t="s">
        <v>25</v>
      </c>
      <c r="G32" s="194"/>
      <c r="H32" s="195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>
        <v>401.94</v>
      </c>
      <c r="W32" s="42">
        <f t="shared" si="0"/>
        <v>0</v>
      </c>
      <c r="X32">
        <v>382.8</v>
      </c>
      <c r="Y32" s="15">
        <f t="shared" ref="Y32:Y38" si="1">D32*X32</f>
        <v>0</v>
      </c>
    </row>
    <row r="33" spans="1:26" ht="27" customHeight="1" x14ac:dyDescent="0.3">
      <c r="A33" s="148"/>
      <c r="B33" s="12" t="s">
        <v>11</v>
      </c>
      <c r="C33" s="12" t="s">
        <v>26</v>
      </c>
      <c r="D33" s="13">
        <v>0</v>
      </c>
      <c r="E33" s="17"/>
      <c r="F33" s="190" t="s">
        <v>25</v>
      </c>
      <c r="G33" s="191"/>
      <c r="H33" s="192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>
        <v>401.94</v>
      </c>
      <c r="W33" s="42">
        <f t="shared" si="0"/>
        <v>0</v>
      </c>
      <c r="X33">
        <v>382.8</v>
      </c>
      <c r="Y33" s="15">
        <f t="shared" si="1"/>
        <v>0</v>
      </c>
    </row>
    <row r="34" spans="1:26" ht="34.799999999999997" customHeight="1" x14ac:dyDescent="0.3">
      <c r="A34" s="148"/>
      <c r="B34" s="12" t="s">
        <v>14</v>
      </c>
      <c r="C34" s="12" t="s">
        <v>27</v>
      </c>
      <c r="D34" s="43">
        <v>0</v>
      </c>
      <c r="E34" s="17"/>
      <c r="F34" s="190" t="s">
        <v>25</v>
      </c>
      <c r="G34" s="191"/>
      <c r="H34" s="192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>
        <v>413.49</v>
      </c>
      <c r="W34" s="42">
        <f>D34*V35</f>
        <v>0</v>
      </c>
      <c r="X34">
        <v>393.8</v>
      </c>
      <c r="Y34" s="15">
        <f t="shared" si="1"/>
        <v>0</v>
      </c>
    </row>
    <row r="35" spans="1:26" ht="20.399999999999999" customHeight="1" x14ac:dyDescent="0.3">
      <c r="A35" s="148"/>
      <c r="B35" s="12" t="s">
        <v>14</v>
      </c>
      <c r="C35" s="12" t="s">
        <v>28</v>
      </c>
      <c r="D35" s="8" t="s">
        <v>22</v>
      </c>
      <c r="E35" s="17"/>
      <c r="F35" s="190" t="s">
        <v>25</v>
      </c>
      <c r="G35" s="191"/>
      <c r="H35" s="192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>
        <v>413.49</v>
      </c>
      <c r="W35" s="42">
        <f t="shared" si="0"/>
        <v>0</v>
      </c>
      <c r="X35">
        <v>393.8</v>
      </c>
      <c r="Y35" s="15">
        <f t="shared" si="1"/>
        <v>0</v>
      </c>
    </row>
    <row r="36" spans="1:26" ht="32.4" customHeight="1" x14ac:dyDescent="0.3">
      <c r="A36" s="148"/>
      <c r="B36" s="12" t="s">
        <v>15</v>
      </c>
      <c r="C36" s="12" t="s">
        <v>29</v>
      </c>
      <c r="D36" s="13">
        <v>0</v>
      </c>
      <c r="E36" s="17"/>
      <c r="F36" s="190" t="s">
        <v>25</v>
      </c>
      <c r="G36" s="191"/>
      <c r="H36" s="192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>
        <v>391.16</v>
      </c>
      <c r="W36" s="42">
        <f t="shared" si="0"/>
        <v>0</v>
      </c>
      <c r="X36">
        <v>372.46</v>
      </c>
      <c r="Y36" s="15">
        <f t="shared" si="1"/>
        <v>0</v>
      </c>
    </row>
    <row r="37" spans="1:26" ht="16.8" customHeight="1" x14ac:dyDescent="0.3">
      <c r="A37" s="148"/>
      <c r="B37" s="12" t="s">
        <v>15</v>
      </c>
      <c r="C37" s="12" t="s">
        <v>30</v>
      </c>
      <c r="D37" s="43">
        <v>0</v>
      </c>
      <c r="E37" s="17"/>
      <c r="F37" s="190" t="s">
        <v>25</v>
      </c>
      <c r="G37" s="191"/>
      <c r="H37" s="192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>
        <v>391.16</v>
      </c>
      <c r="W37" s="42">
        <f t="shared" si="0"/>
        <v>0</v>
      </c>
      <c r="X37">
        <v>372.46</v>
      </c>
      <c r="Y37" s="15">
        <f t="shared" si="1"/>
        <v>0</v>
      </c>
    </row>
    <row r="38" spans="1:26" ht="22.2" customHeight="1" x14ac:dyDescent="0.3">
      <c r="A38" s="148"/>
      <c r="B38" s="12" t="s">
        <v>16</v>
      </c>
      <c r="C38" s="12" t="s">
        <v>31</v>
      </c>
      <c r="D38" s="8" t="s">
        <v>22</v>
      </c>
      <c r="E38" s="17"/>
      <c r="F38" s="190" t="s">
        <v>25</v>
      </c>
      <c r="G38" s="191"/>
      <c r="H38" s="192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>
        <v>383.46</v>
      </c>
      <c r="W38" s="42">
        <f t="shared" si="0"/>
        <v>0</v>
      </c>
      <c r="X38">
        <v>365.2</v>
      </c>
      <c r="Y38" s="15">
        <f t="shared" si="1"/>
        <v>0</v>
      </c>
      <c r="Z38" s="44"/>
    </row>
    <row r="39" spans="1:26" ht="34.799999999999997" customHeight="1" x14ac:dyDescent="0.3">
      <c r="A39" s="148"/>
      <c r="B39" s="12" t="s">
        <v>16</v>
      </c>
      <c r="C39" s="12" t="s">
        <v>32</v>
      </c>
      <c r="D39" s="13">
        <v>0</v>
      </c>
      <c r="E39" s="17"/>
      <c r="F39" s="190" t="s">
        <v>25</v>
      </c>
      <c r="G39" s="191"/>
      <c r="H39" s="192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>
        <v>383.46</v>
      </c>
      <c r="W39" s="42">
        <f t="shared" si="0"/>
        <v>0</v>
      </c>
      <c r="Y39" s="15"/>
      <c r="Z39" s="44"/>
    </row>
    <row r="40" spans="1:26" ht="12.6" customHeight="1" x14ac:dyDescent="0.3">
      <c r="A40" s="148"/>
      <c r="B40" s="12" t="s">
        <v>11</v>
      </c>
      <c r="C40" s="12" t="s">
        <v>33</v>
      </c>
      <c r="D40" s="13">
        <v>132</v>
      </c>
      <c r="E40" s="17"/>
      <c r="F40" s="165" t="s">
        <v>13</v>
      </c>
      <c r="G40" s="166"/>
      <c r="H40" s="167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>
        <v>569.78</v>
      </c>
      <c r="W40" s="42">
        <f t="shared" si="0"/>
        <v>75210.959999999992</v>
      </c>
      <c r="Y40" s="15"/>
      <c r="Z40" s="44"/>
    </row>
    <row r="41" spans="1:26" ht="23.25" customHeight="1" x14ac:dyDescent="0.3">
      <c r="A41" s="148"/>
      <c r="B41" s="12" t="s">
        <v>11</v>
      </c>
      <c r="C41" s="12" t="s">
        <v>34</v>
      </c>
      <c r="D41" s="8" t="s">
        <v>12</v>
      </c>
      <c r="E41" s="17"/>
      <c r="F41" s="165" t="s">
        <v>13</v>
      </c>
      <c r="G41" s="166"/>
      <c r="H41" s="167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>
        <v>569.78</v>
      </c>
      <c r="W41" s="42">
        <f t="shared" si="0"/>
        <v>75210.959999999992</v>
      </c>
      <c r="Y41" s="15"/>
      <c r="Z41" s="44"/>
    </row>
    <row r="42" spans="1:26" ht="23.25" customHeight="1" x14ac:dyDescent="0.3">
      <c r="A42" s="148"/>
      <c r="B42" s="12" t="s">
        <v>14</v>
      </c>
      <c r="C42" s="12" t="s">
        <v>35</v>
      </c>
      <c r="D42" s="8" t="s">
        <v>12</v>
      </c>
      <c r="E42" s="17"/>
      <c r="F42" s="165" t="s">
        <v>13</v>
      </c>
      <c r="G42" s="166"/>
      <c r="H42" s="167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>
        <v>574.94000000000005</v>
      </c>
      <c r="W42" s="42">
        <f t="shared" si="0"/>
        <v>75892.08</v>
      </c>
      <c r="Y42" s="15"/>
      <c r="Z42" s="44"/>
    </row>
    <row r="43" spans="1:26" ht="23.25" customHeight="1" x14ac:dyDescent="0.3">
      <c r="A43" s="148"/>
      <c r="B43" s="12" t="s">
        <v>14</v>
      </c>
      <c r="C43" s="12" t="s">
        <v>36</v>
      </c>
      <c r="D43" s="8" t="s">
        <v>12</v>
      </c>
      <c r="E43" s="17"/>
      <c r="F43" s="165" t="s">
        <v>13</v>
      </c>
      <c r="G43" s="166"/>
      <c r="H43" s="167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>
        <v>574.94000000000005</v>
      </c>
      <c r="W43" s="42">
        <f t="shared" si="0"/>
        <v>75892.08</v>
      </c>
      <c r="Y43" s="15"/>
      <c r="Z43" s="44"/>
    </row>
    <row r="44" spans="1:26" ht="23.25" customHeight="1" x14ac:dyDescent="0.3">
      <c r="A44" s="148"/>
      <c r="B44" s="87" t="s">
        <v>23</v>
      </c>
      <c r="C44" s="12" t="s">
        <v>311</v>
      </c>
      <c r="D44" s="92" t="s">
        <v>273</v>
      </c>
      <c r="E44" s="17"/>
      <c r="F44" s="137" t="s">
        <v>13</v>
      </c>
      <c r="G44" s="137"/>
      <c r="H44" s="137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>
        <v>590.16</v>
      </c>
      <c r="W44" s="42">
        <f t="shared" si="0"/>
        <v>77310.959999999992</v>
      </c>
      <c r="Y44" s="15"/>
      <c r="Z44" s="44"/>
    </row>
    <row r="45" spans="1:26" ht="23.25" customHeight="1" x14ac:dyDescent="0.3">
      <c r="A45" s="148"/>
      <c r="B45" s="87" t="s">
        <v>23</v>
      </c>
      <c r="C45" s="12" t="s">
        <v>312</v>
      </c>
      <c r="D45" s="92" t="s">
        <v>273</v>
      </c>
      <c r="E45" s="17"/>
      <c r="F45" s="137" t="s">
        <v>13</v>
      </c>
      <c r="G45" s="137"/>
      <c r="H45" s="137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>
        <v>590.16</v>
      </c>
      <c r="W45" s="42">
        <f t="shared" si="0"/>
        <v>77310.959999999992</v>
      </c>
      <c r="Y45" s="15"/>
      <c r="Z45" s="44"/>
    </row>
    <row r="46" spans="1:26" ht="23.25" customHeight="1" x14ac:dyDescent="0.3">
      <c r="A46" s="148"/>
      <c r="B46" s="35" t="s">
        <v>23</v>
      </c>
      <c r="C46" s="18" t="s">
        <v>309</v>
      </c>
      <c r="D46" s="43">
        <v>131</v>
      </c>
      <c r="E46" s="17"/>
      <c r="F46" s="165"/>
      <c r="G46" s="166"/>
      <c r="H46" s="167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2"/>
      <c r="Y46" s="15"/>
      <c r="Z46" s="44"/>
    </row>
    <row r="47" spans="1:26" ht="23.25" customHeight="1" x14ac:dyDescent="0.3">
      <c r="A47" s="148"/>
      <c r="B47" s="184" t="s">
        <v>23</v>
      </c>
      <c r="C47" s="180" t="s">
        <v>310</v>
      </c>
      <c r="D47" s="185">
        <v>131</v>
      </c>
      <c r="E47" s="17"/>
      <c r="F47" s="165"/>
      <c r="G47" s="166"/>
      <c r="H47" s="167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2"/>
      <c r="Y47" s="15"/>
      <c r="Z47" s="44"/>
    </row>
    <row r="48" spans="1:26" ht="23.25" customHeight="1" x14ac:dyDescent="0.3">
      <c r="A48" s="148"/>
      <c r="B48" s="12" t="s">
        <v>15</v>
      </c>
      <c r="C48" s="12" t="s">
        <v>37</v>
      </c>
      <c r="D48" s="8" t="s">
        <v>12</v>
      </c>
      <c r="E48" s="17"/>
      <c r="F48" s="137" t="s">
        <v>13</v>
      </c>
      <c r="G48" s="137"/>
      <c r="H48" s="137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>
        <v>414.64</v>
      </c>
      <c r="W48" s="42">
        <f t="shared" si="0"/>
        <v>54732.479999999996</v>
      </c>
      <c r="Y48" s="15"/>
      <c r="Z48" s="44"/>
    </row>
    <row r="49" spans="1:26" ht="23.25" customHeight="1" x14ac:dyDescent="0.3">
      <c r="A49" s="148"/>
      <c r="B49" s="12" t="s">
        <v>15</v>
      </c>
      <c r="C49" s="12" t="s">
        <v>38</v>
      </c>
      <c r="D49" s="8" t="s">
        <v>12</v>
      </c>
      <c r="E49" s="17"/>
      <c r="F49" s="137" t="s">
        <v>13</v>
      </c>
      <c r="G49" s="137"/>
      <c r="H49" s="137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>
        <v>414.64</v>
      </c>
      <c r="W49" s="42">
        <f t="shared" si="0"/>
        <v>54732.479999999996</v>
      </c>
      <c r="Y49" s="15"/>
      <c r="Z49" s="44"/>
    </row>
    <row r="50" spans="1:26" ht="23.25" customHeight="1" x14ac:dyDescent="0.3">
      <c r="A50" s="148"/>
      <c r="B50" s="12" t="s">
        <v>16</v>
      </c>
      <c r="C50" s="12" t="s">
        <v>39</v>
      </c>
      <c r="D50" s="8" t="s">
        <v>12</v>
      </c>
      <c r="E50" s="17"/>
      <c r="F50" s="137" t="s">
        <v>13</v>
      </c>
      <c r="G50" s="137"/>
      <c r="H50" s="137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>
        <v>596.84</v>
      </c>
      <c r="W50" s="42">
        <f t="shared" si="0"/>
        <v>78782.880000000005</v>
      </c>
      <c r="Y50" s="15"/>
      <c r="Z50" s="44"/>
    </row>
    <row r="51" spans="1:26" ht="23.25" customHeight="1" x14ac:dyDescent="0.3">
      <c r="A51" s="148"/>
      <c r="B51" s="12" t="s">
        <v>16</v>
      </c>
      <c r="C51" s="12" t="s">
        <v>40</v>
      </c>
      <c r="D51" s="8" t="s">
        <v>12</v>
      </c>
      <c r="E51" s="17"/>
      <c r="F51" s="137" t="s">
        <v>13</v>
      </c>
      <c r="G51" s="137"/>
      <c r="H51" s="137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>
        <v>596.84</v>
      </c>
      <c r="W51" s="42">
        <f t="shared" si="0"/>
        <v>78782.880000000005</v>
      </c>
      <c r="Y51" s="15"/>
      <c r="Z51" s="44"/>
    </row>
    <row r="52" spans="1:26" ht="32.4" customHeight="1" x14ac:dyDescent="0.3">
      <c r="A52" s="148"/>
      <c r="B52" s="12" t="s">
        <v>17</v>
      </c>
      <c r="C52" s="12" t="s">
        <v>41</v>
      </c>
      <c r="D52" s="8" t="s">
        <v>12</v>
      </c>
      <c r="E52" s="17"/>
      <c r="F52" s="137" t="s">
        <v>13</v>
      </c>
      <c r="G52" s="137"/>
      <c r="H52" s="137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>
        <v>723.25</v>
      </c>
      <c r="W52" s="42">
        <f t="shared" si="0"/>
        <v>95469</v>
      </c>
      <c r="Y52" s="15"/>
      <c r="Z52" s="44"/>
    </row>
    <row r="53" spans="1:26" ht="23.25" customHeight="1" x14ac:dyDescent="0.3">
      <c r="A53" s="148"/>
      <c r="B53" s="12" t="s">
        <v>18</v>
      </c>
      <c r="C53" s="12" t="s">
        <v>207</v>
      </c>
      <c r="D53" s="8" t="s">
        <v>226</v>
      </c>
      <c r="E53" s="17"/>
      <c r="F53" s="137" t="s">
        <v>13</v>
      </c>
      <c r="G53" s="137"/>
      <c r="H53" s="137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>
        <v>705.65</v>
      </c>
      <c r="W53" s="42">
        <f t="shared" si="0"/>
        <v>84678</v>
      </c>
      <c r="Y53" s="15"/>
      <c r="Z53" s="44"/>
    </row>
    <row r="54" spans="1:26" ht="23.25" customHeight="1" x14ac:dyDescent="0.3">
      <c r="A54" s="148"/>
      <c r="B54" s="12" t="s">
        <v>216</v>
      </c>
      <c r="C54" s="12" t="s">
        <v>208</v>
      </c>
      <c r="D54" s="8" t="s">
        <v>209</v>
      </c>
      <c r="E54" s="17"/>
      <c r="F54" s="137" t="s">
        <v>13</v>
      </c>
      <c r="G54" s="137"/>
      <c r="H54" s="137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>
        <v>461.88</v>
      </c>
      <c r="W54" s="42">
        <f t="shared" si="0"/>
        <v>57735</v>
      </c>
      <c r="Y54" s="15"/>
      <c r="Z54" s="44"/>
    </row>
    <row r="55" spans="1:26" ht="21" customHeight="1" x14ac:dyDescent="0.3">
      <c r="A55" s="148"/>
      <c r="B55" s="12" t="s">
        <v>23</v>
      </c>
      <c r="C55" s="12" t="s">
        <v>42</v>
      </c>
      <c r="D55" s="8" t="s">
        <v>22</v>
      </c>
      <c r="E55" s="12" t="s">
        <v>23</v>
      </c>
      <c r="F55" s="137" t="s">
        <v>13</v>
      </c>
      <c r="G55" s="137"/>
      <c r="H55" s="137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>
        <v>389.18</v>
      </c>
      <c r="W55" s="42">
        <f t="shared" si="0"/>
        <v>0</v>
      </c>
      <c r="Y55" s="15"/>
      <c r="Z55" s="44"/>
    </row>
    <row r="56" spans="1:26" ht="20.399999999999999" customHeight="1" x14ac:dyDescent="0.3">
      <c r="A56" s="148"/>
      <c r="B56" s="12" t="s">
        <v>23</v>
      </c>
      <c r="C56" s="12" t="s">
        <v>43</v>
      </c>
      <c r="D56" s="8" t="s">
        <v>22</v>
      </c>
      <c r="E56" s="9"/>
      <c r="F56" s="137" t="s">
        <v>13</v>
      </c>
      <c r="G56" s="137"/>
      <c r="H56" s="137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>
        <v>389.18</v>
      </c>
      <c r="W56" s="42">
        <f t="shared" si="0"/>
        <v>0</v>
      </c>
      <c r="Y56" s="15"/>
      <c r="Z56" s="44"/>
    </row>
    <row r="57" spans="1:26" ht="23.25" customHeight="1" thickBot="1" x14ac:dyDescent="0.35">
      <c r="A57" s="149"/>
      <c r="B57" s="29" t="s">
        <v>20</v>
      </c>
      <c r="C57" s="29" t="s">
        <v>44</v>
      </c>
      <c r="D57" s="45">
        <v>132</v>
      </c>
      <c r="E57" s="46"/>
      <c r="F57" s="136" t="s">
        <v>13</v>
      </c>
      <c r="G57" s="136"/>
      <c r="H57" s="136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>
        <v>629.20000000000005</v>
      </c>
      <c r="W57" s="42">
        <f t="shared" si="0"/>
        <v>83054.400000000009</v>
      </c>
      <c r="X57">
        <v>365.2</v>
      </c>
      <c r="Y57" s="15">
        <f>D39*X57</f>
        <v>0</v>
      </c>
      <c r="Z57" s="44"/>
    </row>
    <row r="58" spans="1:26" ht="24" customHeight="1" x14ac:dyDescent="0.3">
      <c r="A58" s="147">
        <v>4</v>
      </c>
      <c r="B58" s="25" t="s">
        <v>11</v>
      </c>
      <c r="C58" s="25" t="s">
        <v>45</v>
      </c>
      <c r="D58" s="40" t="s">
        <v>22</v>
      </c>
      <c r="E58" s="47"/>
      <c r="F58" s="150" t="s">
        <v>13</v>
      </c>
      <c r="G58" s="150"/>
      <c r="H58" s="150"/>
      <c r="I58">
        <v>374</v>
      </c>
      <c r="J58">
        <f>D58*I58</f>
        <v>0</v>
      </c>
      <c r="V58">
        <v>401.94</v>
      </c>
      <c r="W58" s="20">
        <f>D58*V58</f>
        <v>0</v>
      </c>
      <c r="X58">
        <v>370.59</v>
      </c>
      <c r="Y58" s="15">
        <f>D58*X58</f>
        <v>0</v>
      </c>
    </row>
    <row r="59" spans="1:26" ht="28.2" customHeight="1" x14ac:dyDescent="0.3">
      <c r="A59" s="148"/>
      <c r="B59" s="12" t="s">
        <v>11</v>
      </c>
      <c r="C59" s="12" t="s">
        <v>46</v>
      </c>
      <c r="D59" s="8" t="s">
        <v>22</v>
      </c>
      <c r="E59" s="9"/>
      <c r="F59" s="137" t="s">
        <v>13</v>
      </c>
      <c r="G59" s="137"/>
      <c r="H59" s="137"/>
      <c r="V59">
        <v>401.94</v>
      </c>
      <c r="W59" s="20">
        <f t="shared" ref="W59:W141" si="2">D59*V59</f>
        <v>0</v>
      </c>
      <c r="Y59" s="15"/>
    </row>
    <row r="60" spans="1:26" ht="31.8" customHeight="1" x14ac:dyDescent="0.3">
      <c r="A60" s="148"/>
      <c r="B60" s="12" t="s">
        <v>14</v>
      </c>
      <c r="C60" s="12" t="s">
        <v>47</v>
      </c>
      <c r="D60" s="8" t="s">
        <v>22</v>
      </c>
      <c r="E60" s="9"/>
      <c r="F60" s="137" t="s">
        <v>13</v>
      </c>
      <c r="G60" s="137"/>
      <c r="H60" s="137"/>
      <c r="V60">
        <v>413.49</v>
      </c>
      <c r="W60" s="20">
        <f t="shared" si="2"/>
        <v>0</v>
      </c>
      <c r="Y60" s="15"/>
    </row>
    <row r="61" spans="1:26" ht="20.399999999999999" customHeight="1" x14ac:dyDescent="0.3">
      <c r="A61" s="148"/>
      <c r="B61" s="12" t="s">
        <v>14</v>
      </c>
      <c r="C61" s="12" t="s">
        <v>48</v>
      </c>
      <c r="D61" s="8" t="s">
        <v>22</v>
      </c>
      <c r="E61" s="9"/>
      <c r="F61" s="137" t="s">
        <v>13</v>
      </c>
      <c r="G61" s="137"/>
      <c r="H61" s="137"/>
      <c r="V61">
        <v>413.49</v>
      </c>
      <c r="W61" s="20">
        <f t="shared" si="2"/>
        <v>0</v>
      </c>
      <c r="Y61" s="15"/>
    </row>
    <row r="62" spans="1:26" ht="30.6" customHeight="1" x14ac:dyDescent="0.3">
      <c r="A62" s="148"/>
      <c r="B62" s="12" t="s">
        <v>15</v>
      </c>
      <c r="C62" s="12" t="s">
        <v>49</v>
      </c>
      <c r="D62" s="8" t="s">
        <v>22</v>
      </c>
      <c r="E62" s="9"/>
      <c r="F62" s="137" t="s">
        <v>13</v>
      </c>
      <c r="G62" s="137"/>
      <c r="H62" s="137"/>
      <c r="V62">
        <v>391.16</v>
      </c>
      <c r="W62" s="20">
        <f t="shared" si="2"/>
        <v>0</v>
      </c>
      <c r="Y62" s="15"/>
    </row>
    <row r="63" spans="1:26" ht="22.2" customHeight="1" x14ac:dyDescent="0.3">
      <c r="A63" s="148"/>
      <c r="B63" s="12" t="s">
        <v>15</v>
      </c>
      <c r="C63" s="12" t="s">
        <v>50</v>
      </c>
      <c r="D63" s="8" t="s">
        <v>22</v>
      </c>
      <c r="E63" s="9"/>
      <c r="F63" s="137" t="s">
        <v>13</v>
      </c>
      <c r="G63" s="137"/>
      <c r="H63" s="137"/>
      <c r="V63">
        <v>391.16</v>
      </c>
      <c r="W63" s="20">
        <f t="shared" si="2"/>
        <v>0</v>
      </c>
      <c r="Y63" s="15"/>
    </row>
    <row r="64" spans="1:26" ht="25.8" customHeight="1" x14ac:dyDescent="0.3">
      <c r="A64" s="148"/>
      <c r="B64" s="12" t="s">
        <v>16</v>
      </c>
      <c r="C64" s="12" t="s">
        <v>51</v>
      </c>
      <c r="D64" s="8" t="s">
        <v>22</v>
      </c>
      <c r="E64" s="9"/>
      <c r="F64" s="137" t="s">
        <v>13</v>
      </c>
      <c r="G64" s="137"/>
      <c r="H64" s="137"/>
      <c r="V64">
        <v>383.46</v>
      </c>
      <c r="W64" s="20">
        <f t="shared" si="2"/>
        <v>0</v>
      </c>
      <c r="Y64" s="15"/>
    </row>
    <row r="65" spans="1:27" ht="30" customHeight="1" x14ac:dyDescent="0.3">
      <c r="A65" s="148"/>
      <c r="B65" s="12" t="s">
        <v>16</v>
      </c>
      <c r="C65" s="12" t="s">
        <v>52</v>
      </c>
      <c r="D65" s="8" t="s">
        <v>22</v>
      </c>
      <c r="E65" s="9"/>
      <c r="F65" s="137" t="s">
        <v>13</v>
      </c>
      <c r="G65" s="137"/>
      <c r="H65" s="137"/>
      <c r="V65">
        <v>383.46</v>
      </c>
      <c r="W65" s="20">
        <f t="shared" si="2"/>
        <v>0</v>
      </c>
      <c r="Y65" s="15"/>
    </row>
    <row r="66" spans="1:27" ht="21" customHeight="1" x14ac:dyDescent="0.3">
      <c r="A66" s="148"/>
      <c r="B66" s="12" t="s">
        <v>11</v>
      </c>
      <c r="C66" s="12" t="s">
        <v>53</v>
      </c>
      <c r="D66" s="8" t="s">
        <v>12</v>
      </c>
      <c r="E66" s="9"/>
      <c r="F66" s="137" t="s">
        <v>13</v>
      </c>
      <c r="G66" s="137"/>
      <c r="H66" s="137"/>
      <c r="V66">
        <v>547.28</v>
      </c>
      <c r="W66" s="20">
        <f t="shared" si="2"/>
        <v>72240.959999999992</v>
      </c>
      <c r="Y66" s="15"/>
    </row>
    <row r="67" spans="1:27" ht="21" customHeight="1" x14ac:dyDescent="0.3">
      <c r="A67" s="148"/>
      <c r="B67" s="12" t="s">
        <v>11</v>
      </c>
      <c r="C67" s="12" t="s">
        <v>54</v>
      </c>
      <c r="D67" s="8" t="s">
        <v>12</v>
      </c>
      <c r="E67" s="9"/>
      <c r="F67" s="137" t="s">
        <v>13</v>
      </c>
      <c r="G67" s="137"/>
      <c r="H67" s="137"/>
      <c r="V67">
        <v>547.28</v>
      </c>
      <c r="W67" s="20">
        <f t="shared" si="2"/>
        <v>72240.959999999992</v>
      </c>
      <c r="Y67" s="15"/>
    </row>
    <row r="68" spans="1:27" ht="21" customHeight="1" x14ac:dyDescent="0.3">
      <c r="A68" s="148"/>
      <c r="B68" s="12" t="s">
        <v>14</v>
      </c>
      <c r="C68" s="12" t="s">
        <v>55</v>
      </c>
      <c r="D68" s="8" t="s">
        <v>12</v>
      </c>
      <c r="E68" s="9"/>
      <c r="F68" s="137" t="s">
        <v>13</v>
      </c>
      <c r="G68" s="137"/>
      <c r="H68" s="137"/>
      <c r="V68">
        <v>566.1</v>
      </c>
      <c r="W68" s="20">
        <f>D68*V68</f>
        <v>74725.2</v>
      </c>
      <c r="Y68" s="15"/>
    </row>
    <row r="69" spans="1:27" ht="21" customHeight="1" x14ac:dyDescent="0.3">
      <c r="A69" s="148"/>
      <c r="B69" s="12" t="s">
        <v>14</v>
      </c>
      <c r="C69" s="12" t="s">
        <v>56</v>
      </c>
      <c r="D69" s="8" t="s">
        <v>12</v>
      </c>
      <c r="E69" s="9"/>
      <c r="F69" s="137" t="s">
        <v>13</v>
      </c>
      <c r="G69" s="137"/>
      <c r="H69" s="137"/>
      <c r="V69" s="20">
        <v>566.1</v>
      </c>
      <c r="W69" s="20">
        <f t="shared" si="2"/>
        <v>74725.2</v>
      </c>
      <c r="Y69" s="15"/>
    </row>
    <row r="70" spans="1:27" ht="21" customHeight="1" x14ac:dyDescent="0.3">
      <c r="A70" s="148"/>
      <c r="B70" s="12" t="s">
        <v>23</v>
      </c>
      <c r="C70" s="12" t="s">
        <v>57</v>
      </c>
      <c r="D70" s="8" t="s">
        <v>12</v>
      </c>
      <c r="E70" s="12" t="s">
        <v>23</v>
      </c>
      <c r="F70" s="137" t="s">
        <v>13</v>
      </c>
      <c r="G70" s="137"/>
      <c r="H70" s="137"/>
      <c r="V70">
        <v>604.02</v>
      </c>
      <c r="W70" s="20">
        <f t="shared" si="2"/>
        <v>79730.64</v>
      </c>
      <c r="Y70" s="15"/>
    </row>
    <row r="71" spans="1:27" ht="23.25" customHeight="1" x14ac:dyDescent="0.3">
      <c r="A71" s="148"/>
      <c r="B71" s="12" t="s">
        <v>23</v>
      </c>
      <c r="C71" s="12" t="s">
        <v>58</v>
      </c>
      <c r="D71" s="8" t="s">
        <v>12</v>
      </c>
      <c r="E71" s="9"/>
      <c r="F71" s="137" t="s">
        <v>13</v>
      </c>
      <c r="G71" s="137"/>
      <c r="H71" s="137"/>
      <c r="V71">
        <v>604.02</v>
      </c>
      <c r="W71" s="20">
        <f t="shared" si="2"/>
        <v>79730.64</v>
      </c>
      <c r="X71">
        <v>370.59</v>
      </c>
      <c r="Y71" s="15">
        <f>D71*X71</f>
        <v>48917.88</v>
      </c>
    </row>
    <row r="72" spans="1:27" ht="23.25" customHeight="1" x14ac:dyDescent="0.3">
      <c r="A72" s="148"/>
      <c r="B72" s="12" t="s">
        <v>15</v>
      </c>
      <c r="C72" s="12" t="s">
        <v>59</v>
      </c>
      <c r="D72" s="8" t="s">
        <v>12</v>
      </c>
      <c r="E72" s="9"/>
      <c r="F72" s="137" t="s">
        <v>13</v>
      </c>
      <c r="G72" s="137"/>
      <c r="H72" s="137"/>
      <c r="V72">
        <v>609.59</v>
      </c>
      <c r="W72" s="20">
        <f t="shared" si="2"/>
        <v>80465.88</v>
      </c>
      <c r="Y72" s="15"/>
    </row>
    <row r="73" spans="1:27" ht="23.25" customHeight="1" x14ac:dyDescent="0.3">
      <c r="A73" s="148"/>
      <c r="B73" s="12" t="s">
        <v>15</v>
      </c>
      <c r="C73" s="12" t="s">
        <v>60</v>
      </c>
      <c r="D73" s="8" t="s">
        <v>12</v>
      </c>
      <c r="E73" s="9"/>
      <c r="F73" s="137" t="s">
        <v>13</v>
      </c>
      <c r="G73" s="137"/>
      <c r="H73" s="137"/>
      <c r="V73">
        <v>609.59</v>
      </c>
      <c r="W73" s="20">
        <f t="shared" si="2"/>
        <v>80465.88</v>
      </c>
      <c r="Y73" s="15"/>
    </row>
    <row r="74" spans="1:27" ht="23.25" customHeight="1" x14ac:dyDescent="0.3">
      <c r="A74" s="148"/>
      <c r="B74" s="87" t="s">
        <v>61</v>
      </c>
      <c r="C74" s="12" t="s">
        <v>262</v>
      </c>
      <c r="D74" s="92" t="s">
        <v>263</v>
      </c>
      <c r="E74" s="9"/>
      <c r="F74" s="137" t="s">
        <v>13</v>
      </c>
      <c r="G74" s="137"/>
      <c r="H74" s="137"/>
      <c r="V74">
        <v>845.35</v>
      </c>
      <c r="W74" s="20">
        <f t="shared" si="2"/>
        <v>103132.7</v>
      </c>
      <c r="Y74" s="15"/>
    </row>
    <row r="75" spans="1:27" ht="23.25" customHeight="1" x14ac:dyDescent="0.3">
      <c r="A75" s="148"/>
      <c r="B75" s="12" t="s">
        <v>16</v>
      </c>
      <c r="C75" s="12" t="s">
        <v>62</v>
      </c>
      <c r="D75" s="8" t="s">
        <v>12</v>
      </c>
      <c r="E75" s="9"/>
      <c r="F75" s="137" t="s">
        <v>13</v>
      </c>
      <c r="G75" s="137"/>
      <c r="H75" s="137"/>
      <c r="V75">
        <v>603.09</v>
      </c>
      <c r="W75" s="20">
        <f t="shared" si="2"/>
        <v>79607.88</v>
      </c>
      <c r="Y75" s="15"/>
    </row>
    <row r="76" spans="1:27" ht="23.25" customHeight="1" x14ac:dyDescent="0.3">
      <c r="A76" s="148"/>
      <c r="B76" s="12" t="s">
        <v>16</v>
      </c>
      <c r="C76" s="12" t="s">
        <v>63</v>
      </c>
      <c r="D76" s="8" t="s">
        <v>12</v>
      </c>
      <c r="E76" s="9"/>
      <c r="F76" s="137" t="s">
        <v>13</v>
      </c>
      <c r="G76" s="137"/>
      <c r="H76" s="137"/>
      <c r="V76">
        <v>603.09</v>
      </c>
      <c r="W76" s="20">
        <f t="shared" si="2"/>
        <v>79607.88</v>
      </c>
      <c r="Y76" s="15"/>
    </row>
    <row r="77" spans="1:27" ht="23.25" customHeight="1" x14ac:dyDescent="0.3">
      <c r="A77" s="148"/>
      <c r="B77" s="12" t="s">
        <v>17</v>
      </c>
      <c r="C77" s="12" t="s">
        <v>64</v>
      </c>
      <c r="D77" s="8" t="s">
        <v>12</v>
      </c>
      <c r="E77" s="9"/>
      <c r="F77" s="137" t="s">
        <v>13</v>
      </c>
      <c r="G77" s="137"/>
      <c r="H77" s="137"/>
      <c r="V77">
        <v>593.22</v>
      </c>
      <c r="W77" s="20">
        <f t="shared" si="2"/>
        <v>78305.040000000008</v>
      </c>
      <c r="Y77" s="15"/>
    </row>
    <row r="78" spans="1:27" ht="23.25" customHeight="1" x14ac:dyDescent="0.3">
      <c r="A78" s="148"/>
      <c r="B78" s="12" t="s">
        <v>18</v>
      </c>
      <c r="C78" s="12" t="s">
        <v>65</v>
      </c>
      <c r="D78" s="8" t="s">
        <v>215</v>
      </c>
      <c r="E78" s="9"/>
      <c r="F78" s="137" t="s">
        <v>13</v>
      </c>
      <c r="G78" s="137"/>
      <c r="H78" s="137"/>
      <c r="V78">
        <v>705.65</v>
      </c>
      <c r="W78" s="20">
        <f t="shared" si="2"/>
        <v>85383.65</v>
      </c>
      <c r="Y78" s="15"/>
    </row>
    <row r="79" spans="1:27" ht="13.8" customHeight="1" x14ac:dyDescent="0.3">
      <c r="A79" s="148"/>
      <c r="B79" s="12" t="s">
        <v>216</v>
      </c>
      <c r="C79" s="12" t="s">
        <v>66</v>
      </c>
      <c r="D79" s="8" t="s">
        <v>209</v>
      </c>
      <c r="E79" s="9"/>
      <c r="F79" s="137" t="s">
        <v>13</v>
      </c>
      <c r="G79" s="137"/>
      <c r="H79" s="137"/>
      <c r="V79">
        <v>584.86</v>
      </c>
      <c r="W79" s="20">
        <f t="shared" si="2"/>
        <v>73107.5</v>
      </c>
      <c r="Z79" s="15">
        <f>SUM(Y32:Y71)</f>
        <v>48917.88</v>
      </c>
      <c r="AA79" s="15">
        <f>SUM(Y32:Y71)</f>
        <v>48917.88</v>
      </c>
    </row>
    <row r="80" spans="1:27" ht="21.75" customHeight="1" thickBot="1" x14ac:dyDescent="0.35">
      <c r="A80" s="149"/>
      <c r="B80" s="29" t="s">
        <v>20</v>
      </c>
      <c r="C80" s="29" t="s">
        <v>67</v>
      </c>
      <c r="D80" s="48" t="s">
        <v>12</v>
      </c>
      <c r="E80" s="46"/>
      <c r="F80" s="136" t="s">
        <v>13</v>
      </c>
      <c r="G80" s="136"/>
      <c r="H80" s="136"/>
      <c r="I80">
        <v>166</v>
      </c>
      <c r="J80">
        <f>D80*I80</f>
        <v>21912</v>
      </c>
      <c r="V80">
        <v>629.20000000000005</v>
      </c>
      <c r="W80" s="20">
        <f t="shared" si="2"/>
        <v>83054.400000000009</v>
      </c>
    </row>
    <row r="81" spans="1:25" ht="18.75" customHeight="1" x14ac:dyDescent="0.3">
      <c r="A81" s="155" t="s">
        <v>68</v>
      </c>
      <c r="B81" s="156"/>
      <c r="C81" s="156"/>
      <c r="D81" s="156"/>
      <c r="E81" s="156"/>
      <c r="F81" s="156"/>
      <c r="G81" s="156"/>
      <c r="H81" s="157"/>
      <c r="W81" s="20">
        <f t="shared" si="2"/>
        <v>0</v>
      </c>
    </row>
    <row r="82" spans="1:25" ht="24.75" customHeight="1" x14ac:dyDescent="0.3">
      <c r="A82" s="148">
        <v>5</v>
      </c>
      <c r="B82" s="12" t="s">
        <v>11</v>
      </c>
      <c r="C82" s="12" t="s">
        <v>69</v>
      </c>
      <c r="D82" s="8" t="s">
        <v>12</v>
      </c>
      <c r="E82" s="8"/>
      <c r="F82" s="137" t="s">
        <v>13</v>
      </c>
      <c r="G82" s="137"/>
      <c r="H82" s="137"/>
      <c r="V82">
        <v>493.42</v>
      </c>
      <c r="W82" s="20">
        <f t="shared" si="2"/>
        <v>65131.44</v>
      </c>
    </row>
    <row r="83" spans="1:25" ht="24.75" customHeight="1" x14ac:dyDescent="0.3">
      <c r="A83" s="148"/>
      <c r="B83" s="12" t="s">
        <v>11</v>
      </c>
      <c r="C83" s="12" t="s">
        <v>70</v>
      </c>
      <c r="D83" s="8" t="s">
        <v>12</v>
      </c>
      <c r="E83" s="8"/>
      <c r="F83" s="137" t="s">
        <v>13</v>
      </c>
      <c r="G83" s="137"/>
      <c r="H83" s="137"/>
      <c r="V83">
        <v>493.42</v>
      </c>
      <c r="W83" s="20">
        <f t="shared" si="2"/>
        <v>65131.44</v>
      </c>
    </row>
    <row r="84" spans="1:25" ht="18.75" customHeight="1" x14ac:dyDescent="0.3">
      <c r="A84" s="148"/>
      <c r="B84" s="87" t="s">
        <v>71</v>
      </c>
      <c r="C84" s="12" t="s">
        <v>218</v>
      </c>
      <c r="D84" s="92" t="s">
        <v>209</v>
      </c>
      <c r="E84" s="8"/>
      <c r="F84" s="137" t="s">
        <v>13</v>
      </c>
      <c r="G84" s="137"/>
      <c r="H84" s="137"/>
      <c r="V84">
        <v>673.75</v>
      </c>
      <c r="W84" s="20">
        <f t="shared" si="2"/>
        <v>84218.75</v>
      </c>
    </row>
    <row r="85" spans="1:25" ht="18.75" customHeight="1" x14ac:dyDescent="0.3">
      <c r="A85" s="148"/>
      <c r="B85" s="87" t="s">
        <v>71</v>
      </c>
      <c r="C85" s="12" t="s">
        <v>219</v>
      </c>
      <c r="D85" s="92" t="s">
        <v>209</v>
      </c>
      <c r="E85" s="8"/>
      <c r="F85" s="137" t="s">
        <v>13</v>
      </c>
      <c r="G85" s="137"/>
      <c r="H85" s="137"/>
      <c r="V85">
        <v>673.75</v>
      </c>
      <c r="W85" s="20">
        <f t="shared" si="2"/>
        <v>84218.75</v>
      </c>
    </row>
    <row r="86" spans="1:25" ht="18.75" customHeight="1" x14ac:dyDescent="0.3">
      <c r="A86" s="148"/>
      <c r="B86" s="87" t="s">
        <v>23</v>
      </c>
      <c r="C86" s="12" t="s">
        <v>72</v>
      </c>
      <c r="D86" s="92" t="s">
        <v>274</v>
      </c>
      <c r="E86" s="8"/>
      <c r="F86" s="137" t="s">
        <v>13</v>
      </c>
      <c r="G86" s="137"/>
      <c r="H86" s="137"/>
      <c r="V86">
        <v>839.73</v>
      </c>
      <c r="W86" s="20">
        <f t="shared" si="2"/>
        <v>111684.09</v>
      </c>
    </row>
    <row r="87" spans="1:25" ht="18.75" customHeight="1" x14ac:dyDescent="0.3">
      <c r="A87" s="148"/>
      <c r="B87" s="12" t="s">
        <v>73</v>
      </c>
      <c r="C87" s="12" t="s">
        <v>217</v>
      </c>
      <c r="D87" s="8" t="s">
        <v>74</v>
      </c>
      <c r="E87" s="8"/>
      <c r="F87" s="137" t="s">
        <v>13</v>
      </c>
      <c r="G87" s="137"/>
      <c r="H87" s="137"/>
      <c r="V87">
        <v>579.70000000000005</v>
      </c>
      <c r="W87" s="20">
        <f t="shared" si="2"/>
        <v>28985.000000000004</v>
      </c>
    </row>
    <row r="88" spans="1:25" ht="18.75" customHeight="1" x14ac:dyDescent="0.3">
      <c r="A88" s="148"/>
      <c r="B88" s="12" t="s">
        <v>73</v>
      </c>
      <c r="C88" s="12" t="s">
        <v>75</v>
      </c>
      <c r="D88" s="8" t="s">
        <v>74</v>
      </c>
      <c r="E88" s="8"/>
      <c r="F88" s="137" t="s">
        <v>13</v>
      </c>
      <c r="G88" s="137"/>
      <c r="H88" s="137"/>
      <c r="V88">
        <v>579.70000000000005</v>
      </c>
      <c r="W88" s="20">
        <f t="shared" si="2"/>
        <v>28985.000000000004</v>
      </c>
    </row>
    <row r="89" spans="1:25" ht="18.75" customHeight="1" x14ac:dyDescent="0.3">
      <c r="A89" s="148"/>
      <c r="B89" s="12" t="s">
        <v>73</v>
      </c>
      <c r="C89" s="12" t="s">
        <v>76</v>
      </c>
      <c r="D89" s="8" t="s">
        <v>77</v>
      </c>
      <c r="E89" s="8"/>
      <c r="F89" s="137" t="s">
        <v>13</v>
      </c>
      <c r="G89" s="137"/>
      <c r="H89" s="137"/>
      <c r="V89">
        <v>789.25</v>
      </c>
      <c r="W89" s="20">
        <f t="shared" si="2"/>
        <v>55247.5</v>
      </c>
    </row>
    <row r="90" spans="1:25" ht="23.25" customHeight="1" x14ac:dyDescent="0.3">
      <c r="A90" s="148"/>
      <c r="B90" s="87" t="s">
        <v>15</v>
      </c>
      <c r="C90" s="12" t="s">
        <v>269</v>
      </c>
      <c r="D90" s="92" t="s">
        <v>209</v>
      </c>
      <c r="E90" s="8"/>
      <c r="F90" s="137" t="s">
        <v>13</v>
      </c>
      <c r="G90" s="137"/>
      <c r="H90" s="137"/>
      <c r="V90" s="20">
        <v>592.35</v>
      </c>
      <c r="W90" s="20">
        <f t="shared" si="2"/>
        <v>74043.75</v>
      </c>
    </row>
    <row r="91" spans="1:25" ht="22.8" customHeight="1" x14ac:dyDescent="0.3">
      <c r="A91" s="148"/>
      <c r="B91" s="87" t="s">
        <v>15</v>
      </c>
      <c r="C91" s="12" t="s">
        <v>270</v>
      </c>
      <c r="D91" s="92" t="s">
        <v>209</v>
      </c>
      <c r="E91" s="8"/>
      <c r="F91" s="137" t="s">
        <v>13</v>
      </c>
      <c r="G91" s="137"/>
      <c r="H91" s="137"/>
      <c r="V91" s="20">
        <v>592.35</v>
      </c>
      <c r="W91" s="20">
        <f t="shared" si="2"/>
        <v>74043.75</v>
      </c>
    </row>
    <row r="92" spans="1:25" ht="24.75" customHeight="1" x14ac:dyDescent="0.3">
      <c r="A92" s="148"/>
      <c r="B92" s="87" t="s">
        <v>78</v>
      </c>
      <c r="C92" s="12" t="s">
        <v>230</v>
      </c>
      <c r="D92" s="92" t="s">
        <v>209</v>
      </c>
      <c r="E92" s="9"/>
      <c r="F92" s="137" t="s">
        <v>13</v>
      </c>
      <c r="G92" s="137"/>
      <c r="H92" s="137"/>
      <c r="I92" s="158" t="s">
        <v>79</v>
      </c>
      <c r="J92" s="158"/>
      <c r="K92" s="158"/>
      <c r="V92">
        <v>814</v>
      </c>
      <c r="W92" s="20">
        <f t="shared" si="2"/>
        <v>101750</v>
      </c>
      <c r="Y92" s="20"/>
    </row>
    <row r="93" spans="1:25" ht="24.75" customHeight="1" x14ac:dyDescent="0.3">
      <c r="A93" s="148"/>
      <c r="B93" s="87" t="s">
        <v>80</v>
      </c>
      <c r="C93" s="12" t="s">
        <v>81</v>
      </c>
      <c r="D93" s="92" t="s">
        <v>283</v>
      </c>
      <c r="E93" s="9"/>
      <c r="F93" s="137" t="s">
        <v>13</v>
      </c>
      <c r="G93" s="137"/>
      <c r="H93" s="137"/>
      <c r="I93" s="49"/>
      <c r="J93" s="49"/>
      <c r="K93" s="49"/>
      <c r="V93">
        <v>707.1</v>
      </c>
      <c r="W93" s="20">
        <f t="shared" si="2"/>
        <v>164754.30000000002</v>
      </c>
      <c r="Y93" s="20"/>
    </row>
    <row r="94" spans="1:25" ht="25.2" customHeight="1" x14ac:dyDescent="0.3">
      <c r="A94" s="148"/>
      <c r="B94" s="87" t="s">
        <v>82</v>
      </c>
      <c r="C94" s="12" t="s">
        <v>259</v>
      </c>
      <c r="D94" s="92" t="s">
        <v>206</v>
      </c>
      <c r="E94" s="9"/>
      <c r="F94" s="137" t="s">
        <v>13</v>
      </c>
      <c r="G94" s="137"/>
      <c r="H94" s="137"/>
      <c r="I94" s="49"/>
      <c r="J94" s="49"/>
      <c r="K94" s="49"/>
      <c r="V94">
        <v>789.25</v>
      </c>
      <c r="W94" s="20">
        <f t="shared" si="2"/>
        <v>97077.75</v>
      </c>
      <c r="Y94" s="20"/>
    </row>
    <row r="95" spans="1:25" ht="24" customHeight="1" x14ac:dyDescent="0.3">
      <c r="A95" s="148"/>
      <c r="B95" s="87" t="s">
        <v>17</v>
      </c>
      <c r="C95" s="12" t="s">
        <v>83</v>
      </c>
      <c r="D95" s="92" t="s">
        <v>276</v>
      </c>
      <c r="E95" s="9"/>
      <c r="F95" s="137" t="s">
        <v>13</v>
      </c>
      <c r="G95" s="137"/>
      <c r="H95" s="137"/>
      <c r="I95" s="158" t="s">
        <v>84</v>
      </c>
      <c r="J95" s="158"/>
      <c r="K95" s="158"/>
      <c r="V95">
        <v>774.95</v>
      </c>
      <c r="W95" s="20">
        <f t="shared" si="2"/>
        <v>82919.650000000009</v>
      </c>
    </row>
    <row r="96" spans="1:25" ht="18" customHeight="1" x14ac:dyDescent="0.3">
      <c r="A96" s="148"/>
      <c r="B96" s="87" t="s">
        <v>20</v>
      </c>
      <c r="C96" s="12" t="s">
        <v>85</v>
      </c>
      <c r="D96" s="92" t="s">
        <v>227</v>
      </c>
      <c r="E96" s="9"/>
      <c r="F96" s="137" t="s">
        <v>13</v>
      </c>
      <c r="G96" s="137"/>
      <c r="H96" s="137"/>
      <c r="I96">
        <v>395</v>
      </c>
      <c r="J96" s="15">
        <f>D96*I96</f>
        <v>45820</v>
      </c>
      <c r="V96">
        <v>512.6</v>
      </c>
      <c r="W96" s="20">
        <f t="shared" si="2"/>
        <v>59461.600000000006</v>
      </c>
    </row>
    <row r="97" spans="1:256" ht="22.5" customHeight="1" x14ac:dyDescent="0.3">
      <c r="A97" s="148"/>
      <c r="B97" s="87" t="s">
        <v>18</v>
      </c>
      <c r="C97" s="12" t="s">
        <v>86</v>
      </c>
      <c r="D97" s="92" t="s">
        <v>263</v>
      </c>
      <c r="E97" s="9"/>
      <c r="F97" s="137" t="s">
        <v>13</v>
      </c>
      <c r="G97" s="137"/>
      <c r="H97" s="137"/>
      <c r="V97">
        <v>719.95</v>
      </c>
      <c r="W97" s="20">
        <f t="shared" si="2"/>
        <v>87833.900000000009</v>
      </c>
    </row>
    <row r="98" spans="1:256" ht="24.75" customHeight="1" x14ac:dyDescent="0.3">
      <c r="A98" s="148"/>
      <c r="B98" s="87" t="s">
        <v>87</v>
      </c>
      <c r="C98" s="12"/>
      <c r="D98" s="92" t="s">
        <v>209</v>
      </c>
      <c r="E98" s="9"/>
      <c r="F98" s="137" t="s">
        <v>13</v>
      </c>
      <c r="G98" s="137"/>
      <c r="H98" s="137"/>
      <c r="V98" s="20">
        <v>0</v>
      </c>
      <c r="W98" s="20">
        <f t="shared" si="2"/>
        <v>0</v>
      </c>
    </row>
    <row r="99" spans="1:256" ht="22.2" customHeight="1" x14ac:dyDescent="0.3">
      <c r="A99" s="148"/>
      <c r="B99" s="87" t="s">
        <v>19</v>
      </c>
      <c r="C99" s="12" t="s">
        <v>88</v>
      </c>
      <c r="D99" s="92" t="s">
        <v>264</v>
      </c>
      <c r="E99" s="9"/>
      <c r="F99" s="137" t="s">
        <v>13</v>
      </c>
      <c r="G99" s="137"/>
      <c r="H99" s="137"/>
      <c r="V99">
        <v>702.9</v>
      </c>
      <c r="W99" s="20">
        <f t="shared" si="2"/>
        <v>65369.7</v>
      </c>
    </row>
    <row r="100" spans="1:256" ht="19.2" customHeight="1" x14ac:dyDescent="0.3">
      <c r="A100" s="148"/>
      <c r="B100" s="12" t="s">
        <v>89</v>
      </c>
      <c r="C100" s="12" t="s">
        <v>90</v>
      </c>
      <c r="D100" s="8" t="s">
        <v>22</v>
      </c>
      <c r="E100" s="9"/>
      <c r="F100" s="137" t="s">
        <v>13</v>
      </c>
      <c r="G100" s="137"/>
      <c r="H100" s="137"/>
      <c r="V100">
        <v>459.36</v>
      </c>
      <c r="W100" s="20">
        <f t="shared" si="2"/>
        <v>0</v>
      </c>
    </row>
    <row r="101" spans="1:256" s="1" customFormat="1" ht="12.75" customHeight="1" thickBot="1" x14ac:dyDescent="0.35">
      <c r="A101" s="149"/>
      <c r="B101" s="22" t="s">
        <v>80</v>
      </c>
      <c r="C101" s="22" t="s">
        <v>91</v>
      </c>
      <c r="D101" s="23" t="s">
        <v>12</v>
      </c>
      <c r="E101" s="50"/>
      <c r="F101" s="136" t="s">
        <v>13</v>
      </c>
      <c r="G101" s="136"/>
      <c r="H101" s="136"/>
      <c r="V101" s="1">
        <v>0</v>
      </c>
      <c r="W101" s="51">
        <f t="shared" si="2"/>
        <v>0</v>
      </c>
    </row>
    <row r="102" spans="1:256" ht="19.8" customHeight="1" thickBot="1" x14ac:dyDescent="0.35">
      <c r="A102" s="52">
        <v>6</v>
      </c>
      <c r="B102" s="123" t="s">
        <v>11</v>
      </c>
      <c r="C102" s="33" t="s">
        <v>253</v>
      </c>
      <c r="D102" s="124" t="s">
        <v>209</v>
      </c>
      <c r="E102" s="54"/>
      <c r="F102" s="136" t="s">
        <v>13</v>
      </c>
      <c r="G102" s="136"/>
      <c r="H102" s="136"/>
      <c r="V102">
        <v>338.47</v>
      </c>
      <c r="W102" s="20">
        <f t="shared" si="2"/>
        <v>42308.75</v>
      </c>
      <c r="Y102" s="55"/>
      <c r="Z102" s="55"/>
      <c r="AA102" s="55"/>
      <c r="AB102" s="55"/>
      <c r="AC102" s="55"/>
      <c r="AD102" s="55"/>
      <c r="AE102" s="55"/>
      <c r="AF102" s="55"/>
      <c r="AG102" s="55"/>
      <c r="AH102" s="55"/>
      <c r="AI102" s="55"/>
      <c r="AJ102" s="55"/>
      <c r="AK102" s="55"/>
      <c r="AL102" s="55"/>
      <c r="AM102" s="55"/>
      <c r="AN102" s="55"/>
      <c r="AO102" s="55"/>
      <c r="AP102" s="55"/>
      <c r="AQ102" s="55"/>
      <c r="AR102" s="55"/>
      <c r="AS102" s="55"/>
      <c r="AT102" s="55"/>
      <c r="AU102" s="55"/>
      <c r="AV102" s="55"/>
      <c r="AW102" s="55"/>
      <c r="AX102" s="55"/>
      <c r="AY102" s="55"/>
      <c r="AZ102" s="55"/>
      <c r="BA102" s="55"/>
      <c r="BB102" s="55"/>
      <c r="BC102" s="55"/>
      <c r="BD102" s="55"/>
      <c r="BE102" s="55"/>
      <c r="BF102" s="55"/>
      <c r="BG102" s="55"/>
      <c r="BH102" s="55"/>
      <c r="BI102" s="55"/>
      <c r="BJ102" s="55"/>
      <c r="BK102" s="55"/>
      <c r="BL102" s="55"/>
      <c r="BM102" s="55"/>
      <c r="BN102" s="55"/>
      <c r="BO102" s="55"/>
      <c r="BP102" s="55"/>
      <c r="BQ102" s="55"/>
      <c r="BR102" s="55"/>
      <c r="BS102" s="55"/>
      <c r="BT102" s="55"/>
      <c r="BU102" s="55"/>
      <c r="BV102" s="55"/>
      <c r="BW102" s="55"/>
      <c r="BX102" s="55"/>
      <c r="BY102" s="55"/>
      <c r="BZ102" s="55"/>
      <c r="CA102" s="55"/>
      <c r="CB102" s="55"/>
      <c r="CC102" s="55"/>
      <c r="CD102" s="55"/>
      <c r="CE102" s="55"/>
      <c r="CF102" s="55"/>
      <c r="CG102" s="55"/>
      <c r="CH102" s="55"/>
      <c r="CI102" s="55"/>
      <c r="CJ102" s="55"/>
      <c r="CK102" s="55"/>
      <c r="CL102" s="55"/>
      <c r="CM102" s="55"/>
      <c r="CN102" s="55"/>
      <c r="CO102" s="55"/>
      <c r="CP102" s="55"/>
      <c r="CQ102" s="55"/>
      <c r="CR102" s="55"/>
      <c r="CS102" s="55"/>
      <c r="CT102" s="55"/>
      <c r="CU102" s="55"/>
      <c r="CV102" s="55"/>
      <c r="CW102" s="55"/>
      <c r="CX102" s="55"/>
      <c r="CY102" s="55"/>
      <c r="CZ102" s="55"/>
      <c r="DA102" s="55"/>
      <c r="DB102" s="55"/>
      <c r="DC102" s="55"/>
      <c r="DD102" s="55"/>
      <c r="DE102" s="55"/>
      <c r="DF102" s="55"/>
      <c r="DG102" s="55"/>
      <c r="DH102" s="55"/>
      <c r="DI102" s="55"/>
      <c r="DJ102" s="55"/>
      <c r="DK102" s="55"/>
      <c r="DL102" s="55"/>
      <c r="DM102" s="55"/>
      <c r="DN102" s="55"/>
      <c r="DO102" s="55"/>
      <c r="DP102" s="55"/>
      <c r="DQ102" s="55"/>
      <c r="DR102" s="55"/>
      <c r="DS102" s="55"/>
      <c r="DT102" s="55"/>
      <c r="DU102" s="55"/>
      <c r="DV102" s="55"/>
      <c r="DW102" s="55"/>
      <c r="DX102" s="55"/>
      <c r="DY102" s="55"/>
      <c r="DZ102" s="55"/>
      <c r="EA102" s="55"/>
      <c r="EB102" s="55"/>
      <c r="EC102" s="55"/>
      <c r="ED102" s="55"/>
      <c r="EE102" s="55"/>
      <c r="EF102" s="55"/>
      <c r="EG102" s="55"/>
      <c r="EH102" s="55"/>
      <c r="EI102" s="55"/>
      <c r="EJ102" s="55"/>
      <c r="EK102" s="55"/>
      <c r="EL102" s="55"/>
      <c r="EM102" s="55"/>
      <c r="EN102" s="55"/>
      <c r="EO102" s="55"/>
      <c r="EP102" s="55"/>
      <c r="EQ102" s="55"/>
      <c r="ER102" s="55"/>
      <c r="ES102" s="55"/>
      <c r="ET102" s="55"/>
      <c r="EU102" s="55"/>
      <c r="EV102" s="55"/>
      <c r="EW102" s="55"/>
      <c r="EX102" s="55"/>
      <c r="EY102" s="55"/>
      <c r="EZ102" s="55"/>
      <c r="FA102" s="55"/>
      <c r="FB102" s="55"/>
      <c r="FC102" s="55"/>
      <c r="FD102" s="55"/>
      <c r="FE102" s="55"/>
      <c r="FF102" s="55"/>
      <c r="FG102" s="55"/>
      <c r="FH102" s="55"/>
      <c r="FI102" s="55"/>
      <c r="FJ102" s="55"/>
      <c r="FK102" s="55"/>
      <c r="FL102" s="55"/>
      <c r="FM102" s="55"/>
      <c r="FN102" s="55"/>
      <c r="FO102" s="55"/>
      <c r="FP102" s="55"/>
      <c r="FQ102" s="55"/>
      <c r="FR102" s="55"/>
      <c r="FS102" s="55"/>
      <c r="FT102" s="55"/>
      <c r="FU102" s="55"/>
      <c r="FV102" s="55"/>
      <c r="FW102" s="55"/>
      <c r="FX102" s="55"/>
      <c r="FY102" s="55"/>
      <c r="FZ102" s="55"/>
      <c r="GA102" s="55"/>
      <c r="GB102" s="55"/>
      <c r="GC102" s="55"/>
      <c r="GD102" s="55"/>
      <c r="GE102" s="55"/>
      <c r="GF102" s="55"/>
      <c r="GG102" s="55"/>
      <c r="GH102" s="55"/>
      <c r="GI102" s="55"/>
      <c r="GJ102" s="55"/>
      <c r="GK102" s="55"/>
      <c r="GL102" s="55"/>
      <c r="GM102" s="55"/>
      <c r="GN102" s="55"/>
      <c r="GO102" s="55"/>
      <c r="GP102" s="55"/>
      <c r="GQ102" s="55"/>
      <c r="GR102" s="55"/>
      <c r="GS102" s="55"/>
      <c r="GT102" s="55"/>
      <c r="GU102" s="55"/>
      <c r="GV102" s="55"/>
      <c r="GW102" s="55"/>
      <c r="GX102" s="55"/>
      <c r="GY102" s="55"/>
      <c r="GZ102" s="55"/>
      <c r="HA102" s="55"/>
      <c r="HB102" s="55"/>
      <c r="HC102" s="55"/>
      <c r="HD102" s="55"/>
      <c r="HE102" s="55"/>
      <c r="HF102" s="55"/>
      <c r="HG102" s="55"/>
      <c r="HH102" s="55"/>
      <c r="HI102" s="55"/>
      <c r="HJ102" s="55"/>
      <c r="HK102" s="55"/>
      <c r="HL102" s="55"/>
      <c r="HM102" s="55"/>
      <c r="HN102" s="55"/>
      <c r="HO102" s="55"/>
      <c r="HP102" s="55"/>
      <c r="HQ102" s="55"/>
      <c r="HR102" s="55"/>
      <c r="HS102" s="55"/>
      <c r="HT102" s="55"/>
      <c r="HU102" s="55"/>
      <c r="HV102" s="55"/>
      <c r="HW102" s="55"/>
      <c r="HX102" s="55"/>
      <c r="HY102" s="55"/>
      <c r="HZ102" s="55"/>
      <c r="IA102" s="55"/>
      <c r="IB102" s="55"/>
      <c r="IC102" s="55"/>
      <c r="ID102" s="55"/>
      <c r="IE102" s="55"/>
      <c r="IF102" s="55"/>
      <c r="IG102" s="55"/>
      <c r="IH102" s="55"/>
      <c r="II102" s="55"/>
      <c r="IJ102" s="55"/>
      <c r="IK102" s="55"/>
      <c r="IL102" s="55"/>
      <c r="IM102" s="55"/>
      <c r="IN102" s="55"/>
      <c r="IO102" s="55"/>
      <c r="IP102" s="55"/>
      <c r="IQ102" s="55"/>
      <c r="IR102" s="55"/>
      <c r="IS102" s="55"/>
      <c r="IT102" s="55"/>
      <c r="IU102" s="55"/>
      <c r="IV102" s="55"/>
    </row>
    <row r="103" spans="1:256" ht="21" customHeight="1" thickBot="1" x14ac:dyDescent="0.35">
      <c r="A103" s="56"/>
      <c r="B103" s="115" t="s">
        <v>11</v>
      </c>
      <c r="C103" s="12" t="s">
        <v>92</v>
      </c>
      <c r="D103" s="92" t="s">
        <v>209</v>
      </c>
      <c r="E103" s="57"/>
      <c r="F103" s="136" t="s">
        <v>13</v>
      </c>
      <c r="G103" s="136"/>
      <c r="H103" s="136"/>
      <c r="V103">
        <v>338.47</v>
      </c>
      <c r="W103" s="20">
        <f t="shared" si="2"/>
        <v>42308.75</v>
      </c>
      <c r="Y103" s="55"/>
      <c r="Z103" s="55"/>
      <c r="AA103" s="55"/>
      <c r="AB103" s="55"/>
      <c r="AC103" s="55"/>
      <c r="AD103" s="55"/>
      <c r="AE103" s="55"/>
      <c r="AF103" s="55"/>
      <c r="AG103" s="55"/>
      <c r="AH103" s="55"/>
      <c r="AI103" s="55"/>
      <c r="AJ103" s="55"/>
      <c r="AK103" s="55"/>
      <c r="AL103" s="55"/>
      <c r="AM103" s="55"/>
      <c r="AN103" s="55"/>
      <c r="AO103" s="55"/>
      <c r="AP103" s="55"/>
      <c r="AQ103" s="55"/>
      <c r="AR103" s="55"/>
      <c r="AS103" s="55"/>
      <c r="AT103" s="55"/>
      <c r="AU103" s="55"/>
      <c r="AV103" s="55"/>
      <c r="AW103" s="55"/>
      <c r="AX103" s="55"/>
      <c r="AY103" s="55"/>
      <c r="AZ103" s="55"/>
      <c r="BA103" s="55"/>
      <c r="BB103" s="55"/>
      <c r="BC103" s="55"/>
      <c r="BD103" s="55"/>
      <c r="BE103" s="55"/>
      <c r="BF103" s="55"/>
      <c r="BG103" s="55"/>
      <c r="BH103" s="55"/>
      <c r="BI103" s="55"/>
      <c r="BJ103" s="55"/>
      <c r="BK103" s="55"/>
      <c r="BL103" s="55"/>
      <c r="BM103" s="55"/>
      <c r="BN103" s="55"/>
      <c r="BO103" s="55"/>
      <c r="BP103" s="55"/>
      <c r="BQ103" s="55"/>
      <c r="BR103" s="55"/>
      <c r="BS103" s="55"/>
      <c r="BT103" s="55"/>
      <c r="BU103" s="55"/>
      <c r="BV103" s="55"/>
      <c r="BW103" s="55"/>
      <c r="BX103" s="55"/>
      <c r="BY103" s="55"/>
      <c r="BZ103" s="55"/>
      <c r="CA103" s="55"/>
      <c r="CB103" s="55"/>
      <c r="CC103" s="55"/>
      <c r="CD103" s="55"/>
      <c r="CE103" s="55"/>
      <c r="CF103" s="55"/>
      <c r="CG103" s="55"/>
      <c r="CH103" s="55"/>
      <c r="CI103" s="55"/>
      <c r="CJ103" s="55"/>
      <c r="CK103" s="55"/>
      <c r="CL103" s="55"/>
      <c r="CM103" s="55"/>
      <c r="CN103" s="55"/>
      <c r="CO103" s="55"/>
      <c r="CP103" s="55"/>
      <c r="CQ103" s="55"/>
      <c r="CR103" s="55"/>
      <c r="CS103" s="55"/>
      <c r="CT103" s="55"/>
      <c r="CU103" s="55"/>
      <c r="CV103" s="55"/>
      <c r="CW103" s="55"/>
      <c r="CX103" s="55"/>
      <c r="CY103" s="55"/>
      <c r="CZ103" s="55"/>
      <c r="DA103" s="55"/>
      <c r="DB103" s="55"/>
      <c r="DC103" s="55"/>
      <c r="DD103" s="55"/>
      <c r="DE103" s="55"/>
      <c r="DF103" s="55"/>
      <c r="DG103" s="55"/>
      <c r="DH103" s="55"/>
      <c r="DI103" s="55"/>
      <c r="DJ103" s="55"/>
      <c r="DK103" s="55"/>
      <c r="DL103" s="55"/>
      <c r="DM103" s="55"/>
      <c r="DN103" s="55"/>
      <c r="DO103" s="55"/>
      <c r="DP103" s="55"/>
      <c r="DQ103" s="55"/>
      <c r="DR103" s="55"/>
      <c r="DS103" s="55"/>
      <c r="DT103" s="55"/>
      <c r="DU103" s="55"/>
      <c r="DV103" s="55"/>
      <c r="DW103" s="55"/>
      <c r="DX103" s="55"/>
      <c r="DY103" s="55"/>
      <c r="DZ103" s="55"/>
      <c r="EA103" s="55"/>
      <c r="EB103" s="55"/>
      <c r="EC103" s="55"/>
      <c r="ED103" s="55"/>
      <c r="EE103" s="55"/>
      <c r="EF103" s="55"/>
      <c r="EG103" s="55"/>
      <c r="EH103" s="55"/>
      <c r="EI103" s="55"/>
      <c r="EJ103" s="55"/>
      <c r="EK103" s="55"/>
      <c r="EL103" s="55"/>
      <c r="EM103" s="55"/>
      <c r="EN103" s="55"/>
      <c r="EO103" s="55"/>
      <c r="EP103" s="55"/>
      <c r="EQ103" s="55"/>
      <c r="ER103" s="55"/>
      <c r="ES103" s="55"/>
      <c r="ET103" s="55"/>
      <c r="EU103" s="55"/>
      <c r="EV103" s="55"/>
      <c r="EW103" s="55"/>
      <c r="EX103" s="55"/>
      <c r="EY103" s="55"/>
      <c r="EZ103" s="55"/>
      <c r="FA103" s="55"/>
      <c r="FB103" s="55"/>
      <c r="FC103" s="55"/>
      <c r="FD103" s="55"/>
      <c r="FE103" s="55"/>
      <c r="FF103" s="55"/>
      <c r="FG103" s="55"/>
      <c r="FH103" s="55"/>
      <c r="FI103" s="55"/>
      <c r="FJ103" s="55"/>
      <c r="FK103" s="55"/>
      <c r="FL103" s="55"/>
      <c r="FM103" s="55"/>
      <c r="FN103" s="55"/>
      <c r="FO103" s="55"/>
      <c r="FP103" s="55"/>
      <c r="FQ103" s="55"/>
      <c r="FR103" s="55"/>
      <c r="FS103" s="55"/>
      <c r="FT103" s="55"/>
      <c r="FU103" s="55"/>
      <c r="FV103" s="55"/>
      <c r="FW103" s="55"/>
      <c r="FX103" s="55"/>
      <c r="FY103" s="55"/>
      <c r="FZ103" s="55"/>
      <c r="GA103" s="55"/>
      <c r="GB103" s="55"/>
      <c r="GC103" s="55"/>
      <c r="GD103" s="55"/>
      <c r="GE103" s="55"/>
      <c r="GF103" s="55"/>
      <c r="GG103" s="55"/>
      <c r="GH103" s="55"/>
      <c r="GI103" s="55"/>
      <c r="GJ103" s="55"/>
      <c r="GK103" s="55"/>
      <c r="GL103" s="55"/>
      <c r="GM103" s="55"/>
      <c r="GN103" s="55"/>
      <c r="GO103" s="55"/>
      <c r="GP103" s="55"/>
      <c r="GQ103" s="55"/>
      <c r="GR103" s="55"/>
      <c r="GS103" s="55"/>
      <c r="GT103" s="55"/>
      <c r="GU103" s="55"/>
      <c r="GV103" s="55"/>
      <c r="GW103" s="55"/>
      <c r="GX103" s="55"/>
      <c r="GY103" s="55"/>
      <c r="GZ103" s="55"/>
      <c r="HA103" s="55"/>
      <c r="HB103" s="55"/>
      <c r="HC103" s="55"/>
      <c r="HD103" s="55"/>
      <c r="HE103" s="55"/>
      <c r="HF103" s="55"/>
      <c r="HG103" s="55"/>
      <c r="HH103" s="55"/>
      <c r="HI103" s="55"/>
      <c r="HJ103" s="55"/>
      <c r="HK103" s="55"/>
      <c r="HL103" s="55"/>
      <c r="HM103" s="55"/>
      <c r="HN103" s="55"/>
      <c r="HO103" s="55"/>
      <c r="HP103" s="55"/>
      <c r="HQ103" s="55"/>
      <c r="HR103" s="55"/>
      <c r="HS103" s="55"/>
      <c r="HT103" s="55"/>
      <c r="HU103" s="55"/>
      <c r="HV103" s="55"/>
      <c r="HW103" s="55"/>
      <c r="HX103" s="55"/>
      <c r="HY103" s="55"/>
      <c r="HZ103" s="55"/>
      <c r="IA103" s="55"/>
      <c r="IB103" s="55"/>
      <c r="IC103" s="55"/>
      <c r="ID103" s="55"/>
      <c r="IE103" s="55"/>
      <c r="IF103" s="55"/>
      <c r="IG103" s="55"/>
      <c r="IH103" s="55"/>
      <c r="II103" s="55"/>
      <c r="IJ103" s="55"/>
      <c r="IK103" s="55"/>
      <c r="IL103" s="55"/>
      <c r="IM103" s="55"/>
      <c r="IN103" s="55"/>
      <c r="IO103" s="55"/>
      <c r="IP103" s="55"/>
      <c r="IQ103" s="55"/>
      <c r="IR103" s="55"/>
      <c r="IS103" s="55"/>
      <c r="IT103" s="55"/>
      <c r="IU103" s="55"/>
      <c r="IV103" s="55"/>
    </row>
    <row r="104" spans="1:256" ht="23.25" customHeight="1" x14ac:dyDescent="0.3">
      <c r="A104" s="159">
        <v>6</v>
      </c>
      <c r="B104" s="94" t="s">
        <v>71</v>
      </c>
      <c r="C104" s="12" t="s">
        <v>95</v>
      </c>
      <c r="D104" s="92" t="s">
        <v>209</v>
      </c>
      <c r="E104" s="57"/>
      <c r="F104" s="137" t="s">
        <v>13</v>
      </c>
      <c r="G104" s="137"/>
      <c r="H104" s="137"/>
      <c r="V104">
        <v>712.8</v>
      </c>
      <c r="W104" s="20">
        <f t="shared" si="2"/>
        <v>89100</v>
      </c>
      <c r="Y104" s="55"/>
      <c r="Z104" s="55"/>
      <c r="AA104" s="55"/>
      <c r="AB104" s="55"/>
      <c r="AC104" s="55"/>
      <c r="AD104" s="55"/>
      <c r="AE104" s="55"/>
      <c r="AF104" s="55"/>
      <c r="AG104" s="55"/>
      <c r="AH104" s="55"/>
      <c r="AI104" s="55"/>
      <c r="AJ104" s="55"/>
      <c r="AK104" s="55"/>
      <c r="AL104" s="55"/>
      <c r="AM104" s="55"/>
      <c r="AN104" s="55"/>
      <c r="AO104" s="55"/>
      <c r="AP104" s="55"/>
      <c r="AQ104" s="55"/>
      <c r="AR104" s="55"/>
      <c r="AS104" s="55"/>
      <c r="AT104" s="55"/>
      <c r="AU104" s="55"/>
      <c r="AV104" s="55"/>
      <c r="AW104" s="55"/>
      <c r="AX104" s="55"/>
      <c r="AY104" s="55"/>
      <c r="AZ104" s="55"/>
      <c r="BA104" s="55"/>
      <c r="BB104" s="55"/>
      <c r="BC104" s="55"/>
      <c r="BD104" s="55"/>
      <c r="BE104" s="55"/>
      <c r="BF104" s="55"/>
      <c r="BG104" s="55"/>
      <c r="BH104" s="55"/>
      <c r="BI104" s="55"/>
      <c r="BJ104" s="55"/>
      <c r="BK104" s="55"/>
      <c r="BL104" s="55"/>
      <c r="BM104" s="55"/>
      <c r="BN104" s="55"/>
      <c r="BO104" s="55"/>
      <c r="BP104" s="55"/>
      <c r="BQ104" s="55"/>
      <c r="BR104" s="55"/>
      <c r="BS104" s="55"/>
      <c r="BT104" s="55"/>
      <c r="BU104" s="55"/>
      <c r="BV104" s="55"/>
      <c r="BW104" s="55"/>
      <c r="BX104" s="55"/>
      <c r="BY104" s="55"/>
      <c r="BZ104" s="55"/>
      <c r="CA104" s="55"/>
      <c r="CB104" s="55"/>
      <c r="CC104" s="55"/>
      <c r="CD104" s="55"/>
      <c r="CE104" s="55"/>
      <c r="CF104" s="55"/>
      <c r="CG104" s="55"/>
      <c r="CH104" s="55"/>
      <c r="CI104" s="55"/>
      <c r="CJ104" s="55"/>
      <c r="CK104" s="55"/>
      <c r="CL104" s="55"/>
      <c r="CM104" s="55"/>
      <c r="CN104" s="55"/>
      <c r="CO104" s="55"/>
      <c r="CP104" s="55"/>
      <c r="CQ104" s="55"/>
      <c r="CR104" s="55"/>
      <c r="CS104" s="55"/>
      <c r="CT104" s="55"/>
      <c r="CU104" s="55"/>
      <c r="CV104" s="55"/>
      <c r="CW104" s="55"/>
      <c r="CX104" s="55"/>
      <c r="CY104" s="55"/>
      <c r="CZ104" s="55"/>
      <c r="DA104" s="55"/>
      <c r="DB104" s="55"/>
      <c r="DC104" s="55"/>
      <c r="DD104" s="55"/>
      <c r="DE104" s="55"/>
      <c r="DF104" s="55"/>
      <c r="DG104" s="55"/>
      <c r="DH104" s="55"/>
      <c r="DI104" s="55"/>
      <c r="DJ104" s="55"/>
      <c r="DK104" s="55"/>
      <c r="DL104" s="55"/>
      <c r="DM104" s="55"/>
      <c r="DN104" s="55"/>
      <c r="DO104" s="55"/>
      <c r="DP104" s="55"/>
      <c r="DQ104" s="55"/>
      <c r="DR104" s="55"/>
      <c r="DS104" s="55"/>
      <c r="DT104" s="55"/>
      <c r="DU104" s="55"/>
      <c r="DV104" s="55"/>
      <c r="DW104" s="55"/>
      <c r="DX104" s="55"/>
      <c r="DY104" s="55"/>
      <c r="DZ104" s="55"/>
      <c r="EA104" s="55"/>
      <c r="EB104" s="55"/>
      <c r="EC104" s="55"/>
      <c r="ED104" s="55"/>
      <c r="EE104" s="55"/>
      <c r="EF104" s="55"/>
      <c r="EG104" s="55"/>
      <c r="EH104" s="55"/>
      <c r="EI104" s="55"/>
      <c r="EJ104" s="55"/>
      <c r="EK104" s="55"/>
      <c r="EL104" s="55"/>
      <c r="EM104" s="55"/>
      <c r="EN104" s="55"/>
      <c r="EO104" s="55"/>
      <c r="EP104" s="55"/>
      <c r="EQ104" s="55"/>
      <c r="ER104" s="55"/>
      <c r="ES104" s="55"/>
      <c r="ET104" s="55"/>
      <c r="EU104" s="55"/>
      <c r="EV104" s="55"/>
      <c r="EW104" s="55"/>
      <c r="EX104" s="55"/>
      <c r="EY104" s="55"/>
      <c r="EZ104" s="55"/>
      <c r="FA104" s="55"/>
      <c r="FB104" s="55"/>
      <c r="FC104" s="55"/>
      <c r="FD104" s="55"/>
      <c r="FE104" s="55"/>
      <c r="FF104" s="55"/>
      <c r="FG104" s="55"/>
      <c r="FH104" s="55"/>
      <c r="FI104" s="55"/>
      <c r="FJ104" s="55"/>
      <c r="FK104" s="55"/>
      <c r="FL104" s="55"/>
      <c r="FM104" s="55"/>
      <c r="FN104" s="55"/>
      <c r="FO104" s="55"/>
      <c r="FP104" s="55"/>
      <c r="FQ104" s="55"/>
      <c r="FR104" s="55"/>
      <c r="FS104" s="55"/>
      <c r="FT104" s="55"/>
      <c r="FU104" s="55"/>
      <c r="FV104" s="55"/>
      <c r="FW104" s="55"/>
      <c r="FX104" s="55"/>
      <c r="FY104" s="55"/>
      <c r="FZ104" s="55"/>
      <c r="GA104" s="55"/>
      <c r="GB104" s="55"/>
      <c r="GC104" s="55"/>
      <c r="GD104" s="55"/>
      <c r="GE104" s="55"/>
      <c r="GF104" s="55"/>
      <c r="GG104" s="55"/>
      <c r="GH104" s="55"/>
      <c r="GI104" s="55"/>
      <c r="GJ104" s="55"/>
      <c r="GK104" s="55"/>
      <c r="GL104" s="55"/>
      <c r="GM104" s="55"/>
      <c r="GN104" s="55"/>
      <c r="GO104" s="55"/>
      <c r="GP104" s="55"/>
      <c r="GQ104" s="55"/>
      <c r="GR104" s="55"/>
      <c r="GS104" s="55"/>
      <c r="GT104" s="55"/>
      <c r="GU104" s="55"/>
      <c r="GV104" s="55"/>
      <c r="GW104" s="55"/>
      <c r="GX104" s="55"/>
      <c r="GY104" s="55"/>
      <c r="GZ104" s="55"/>
      <c r="HA104" s="55"/>
      <c r="HB104" s="55"/>
      <c r="HC104" s="55"/>
      <c r="HD104" s="55"/>
      <c r="HE104" s="55"/>
      <c r="HF104" s="55"/>
      <c r="HG104" s="55"/>
      <c r="HH104" s="55"/>
      <c r="HI104" s="55"/>
      <c r="HJ104" s="55"/>
      <c r="HK104" s="55"/>
      <c r="HL104" s="55"/>
      <c r="HM104" s="55"/>
      <c r="HN104" s="55"/>
      <c r="HO104" s="55"/>
      <c r="HP104" s="55"/>
      <c r="HQ104" s="55"/>
      <c r="HR104" s="55"/>
      <c r="HS104" s="55"/>
      <c r="HT104" s="55"/>
      <c r="HU104" s="55"/>
      <c r="HV104" s="55"/>
      <c r="HW104" s="55"/>
      <c r="HX104" s="55"/>
      <c r="HY104" s="55"/>
      <c r="HZ104" s="55"/>
      <c r="IA104" s="55"/>
      <c r="IB104" s="55"/>
      <c r="IC104" s="55"/>
      <c r="ID104" s="55"/>
      <c r="IE104" s="55"/>
      <c r="IF104" s="55"/>
      <c r="IG104" s="55"/>
      <c r="IH104" s="55"/>
      <c r="II104" s="55"/>
      <c r="IJ104" s="55"/>
      <c r="IK104" s="55"/>
      <c r="IL104" s="55"/>
      <c r="IM104" s="55"/>
      <c r="IN104" s="55"/>
      <c r="IO104" s="55"/>
      <c r="IP104" s="55"/>
      <c r="IQ104" s="55"/>
      <c r="IR104" s="55"/>
      <c r="IS104" s="55"/>
      <c r="IT104" s="55"/>
      <c r="IU104" s="55"/>
      <c r="IV104" s="55"/>
    </row>
    <row r="105" spans="1:256" ht="23.25" customHeight="1" x14ac:dyDescent="0.3">
      <c r="A105" s="160"/>
      <c r="B105" s="94" t="s">
        <v>71</v>
      </c>
      <c r="C105" s="12" t="s">
        <v>95</v>
      </c>
      <c r="D105" s="92" t="s">
        <v>209</v>
      </c>
      <c r="E105" s="57"/>
      <c r="F105" s="137" t="s">
        <v>13</v>
      </c>
      <c r="G105" s="137"/>
      <c r="H105" s="137"/>
      <c r="V105">
        <v>712.8</v>
      </c>
      <c r="W105" s="20">
        <f t="shared" si="2"/>
        <v>89100</v>
      </c>
      <c r="Y105" s="55"/>
      <c r="Z105" s="55"/>
      <c r="AA105" s="55"/>
      <c r="AB105" s="55"/>
      <c r="AC105" s="55"/>
      <c r="AD105" s="55"/>
      <c r="AE105" s="55"/>
      <c r="AF105" s="55"/>
      <c r="AG105" s="55"/>
      <c r="AH105" s="55"/>
      <c r="AI105" s="55"/>
      <c r="AJ105" s="55"/>
      <c r="AK105" s="55"/>
      <c r="AL105" s="55"/>
      <c r="AM105" s="55"/>
      <c r="AN105" s="55"/>
      <c r="AO105" s="55"/>
      <c r="AP105" s="55"/>
      <c r="AQ105" s="55"/>
      <c r="AR105" s="55"/>
      <c r="AS105" s="55"/>
      <c r="AT105" s="55"/>
      <c r="AU105" s="55"/>
      <c r="AV105" s="55"/>
      <c r="AW105" s="55"/>
      <c r="AX105" s="55"/>
      <c r="AY105" s="55"/>
      <c r="AZ105" s="55"/>
      <c r="BA105" s="55"/>
      <c r="BB105" s="55"/>
      <c r="BC105" s="55"/>
      <c r="BD105" s="55"/>
      <c r="BE105" s="55"/>
      <c r="BF105" s="55"/>
      <c r="BG105" s="55"/>
      <c r="BH105" s="55"/>
      <c r="BI105" s="55"/>
      <c r="BJ105" s="55"/>
      <c r="BK105" s="55"/>
      <c r="BL105" s="55"/>
      <c r="BM105" s="55"/>
      <c r="BN105" s="55"/>
      <c r="BO105" s="55"/>
      <c r="BP105" s="55"/>
      <c r="BQ105" s="55"/>
      <c r="BR105" s="55"/>
      <c r="BS105" s="55"/>
      <c r="BT105" s="55"/>
      <c r="BU105" s="55"/>
      <c r="BV105" s="55"/>
      <c r="BW105" s="55"/>
      <c r="BX105" s="55"/>
      <c r="BY105" s="55"/>
      <c r="BZ105" s="55"/>
      <c r="CA105" s="55"/>
      <c r="CB105" s="55"/>
      <c r="CC105" s="55"/>
      <c r="CD105" s="55"/>
      <c r="CE105" s="55"/>
      <c r="CF105" s="55"/>
      <c r="CG105" s="55"/>
      <c r="CH105" s="55"/>
      <c r="CI105" s="55"/>
      <c r="CJ105" s="55"/>
      <c r="CK105" s="55"/>
      <c r="CL105" s="55"/>
      <c r="CM105" s="55"/>
      <c r="CN105" s="55"/>
      <c r="CO105" s="55"/>
      <c r="CP105" s="55"/>
      <c r="CQ105" s="55"/>
      <c r="CR105" s="55"/>
      <c r="CS105" s="55"/>
      <c r="CT105" s="55"/>
      <c r="CU105" s="55"/>
      <c r="CV105" s="55"/>
      <c r="CW105" s="55"/>
      <c r="CX105" s="55"/>
      <c r="CY105" s="55"/>
      <c r="CZ105" s="55"/>
      <c r="DA105" s="55"/>
      <c r="DB105" s="55"/>
      <c r="DC105" s="55"/>
      <c r="DD105" s="55"/>
      <c r="DE105" s="55"/>
      <c r="DF105" s="55"/>
      <c r="DG105" s="55"/>
      <c r="DH105" s="55"/>
      <c r="DI105" s="55"/>
      <c r="DJ105" s="55"/>
      <c r="DK105" s="55"/>
      <c r="DL105" s="55"/>
      <c r="DM105" s="55"/>
      <c r="DN105" s="55"/>
      <c r="DO105" s="55"/>
      <c r="DP105" s="55"/>
      <c r="DQ105" s="55"/>
      <c r="DR105" s="55"/>
      <c r="DS105" s="55"/>
      <c r="DT105" s="55"/>
      <c r="DU105" s="55"/>
      <c r="DV105" s="55"/>
      <c r="DW105" s="55"/>
      <c r="DX105" s="55"/>
      <c r="DY105" s="55"/>
      <c r="DZ105" s="55"/>
      <c r="EA105" s="55"/>
      <c r="EB105" s="55"/>
      <c r="EC105" s="55"/>
      <c r="ED105" s="55"/>
      <c r="EE105" s="55"/>
      <c r="EF105" s="55"/>
      <c r="EG105" s="55"/>
      <c r="EH105" s="55"/>
      <c r="EI105" s="55"/>
      <c r="EJ105" s="55"/>
      <c r="EK105" s="55"/>
      <c r="EL105" s="55"/>
      <c r="EM105" s="55"/>
      <c r="EN105" s="55"/>
      <c r="EO105" s="55"/>
      <c r="EP105" s="55"/>
      <c r="EQ105" s="55"/>
      <c r="ER105" s="55"/>
      <c r="ES105" s="55"/>
      <c r="ET105" s="55"/>
      <c r="EU105" s="55"/>
      <c r="EV105" s="55"/>
      <c r="EW105" s="55"/>
      <c r="EX105" s="55"/>
      <c r="EY105" s="55"/>
      <c r="EZ105" s="55"/>
      <c r="FA105" s="55"/>
      <c r="FB105" s="55"/>
      <c r="FC105" s="55"/>
      <c r="FD105" s="55"/>
      <c r="FE105" s="55"/>
      <c r="FF105" s="55"/>
      <c r="FG105" s="55"/>
      <c r="FH105" s="55"/>
      <c r="FI105" s="55"/>
      <c r="FJ105" s="55"/>
      <c r="FK105" s="55"/>
      <c r="FL105" s="55"/>
      <c r="FM105" s="55"/>
      <c r="FN105" s="55"/>
      <c r="FO105" s="55"/>
      <c r="FP105" s="55"/>
      <c r="FQ105" s="55"/>
      <c r="FR105" s="55"/>
      <c r="FS105" s="55"/>
      <c r="FT105" s="55"/>
      <c r="FU105" s="55"/>
      <c r="FV105" s="55"/>
      <c r="FW105" s="55"/>
      <c r="FX105" s="55"/>
      <c r="FY105" s="55"/>
      <c r="FZ105" s="55"/>
      <c r="GA105" s="55"/>
      <c r="GB105" s="55"/>
      <c r="GC105" s="55"/>
      <c r="GD105" s="55"/>
      <c r="GE105" s="55"/>
      <c r="GF105" s="55"/>
      <c r="GG105" s="55"/>
      <c r="GH105" s="55"/>
      <c r="GI105" s="55"/>
      <c r="GJ105" s="55"/>
      <c r="GK105" s="55"/>
      <c r="GL105" s="55"/>
      <c r="GM105" s="55"/>
      <c r="GN105" s="55"/>
      <c r="GO105" s="55"/>
      <c r="GP105" s="55"/>
      <c r="GQ105" s="55"/>
      <c r="GR105" s="55"/>
      <c r="GS105" s="55"/>
      <c r="GT105" s="55"/>
      <c r="GU105" s="55"/>
      <c r="GV105" s="55"/>
      <c r="GW105" s="55"/>
      <c r="GX105" s="55"/>
      <c r="GY105" s="55"/>
      <c r="GZ105" s="55"/>
      <c r="HA105" s="55"/>
      <c r="HB105" s="55"/>
      <c r="HC105" s="55"/>
      <c r="HD105" s="55"/>
      <c r="HE105" s="55"/>
      <c r="HF105" s="55"/>
      <c r="HG105" s="55"/>
      <c r="HH105" s="55"/>
      <c r="HI105" s="55"/>
      <c r="HJ105" s="55"/>
      <c r="HK105" s="55"/>
      <c r="HL105" s="55"/>
      <c r="HM105" s="55"/>
      <c r="HN105" s="55"/>
      <c r="HO105" s="55"/>
      <c r="HP105" s="55"/>
      <c r="HQ105" s="55"/>
      <c r="HR105" s="55"/>
      <c r="HS105" s="55"/>
      <c r="HT105" s="55"/>
      <c r="HU105" s="55"/>
      <c r="HV105" s="55"/>
      <c r="HW105" s="55"/>
      <c r="HX105" s="55"/>
      <c r="HY105" s="55"/>
      <c r="HZ105" s="55"/>
      <c r="IA105" s="55"/>
      <c r="IB105" s="55"/>
      <c r="IC105" s="55"/>
      <c r="ID105" s="55"/>
      <c r="IE105" s="55"/>
      <c r="IF105" s="55"/>
      <c r="IG105" s="55"/>
      <c r="IH105" s="55"/>
      <c r="II105" s="55"/>
      <c r="IJ105" s="55"/>
      <c r="IK105" s="55"/>
      <c r="IL105" s="55"/>
      <c r="IM105" s="55"/>
      <c r="IN105" s="55"/>
      <c r="IO105" s="55"/>
      <c r="IP105" s="55"/>
      <c r="IQ105" s="55"/>
      <c r="IR105" s="55"/>
      <c r="IS105" s="55"/>
      <c r="IT105" s="55"/>
      <c r="IU105" s="55"/>
      <c r="IV105" s="55"/>
    </row>
    <row r="106" spans="1:256" ht="23.25" customHeight="1" x14ac:dyDescent="0.3">
      <c r="A106" s="160"/>
      <c r="B106" s="94" t="s">
        <v>23</v>
      </c>
      <c r="C106" s="12" t="s">
        <v>210</v>
      </c>
      <c r="D106" s="92" t="s">
        <v>274</v>
      </c>
      <c r="E106" s="57"/>
      <c r="F106" s="86"/>
      <c r="G106" s="86"/>
      <c r="H106" s="86"/>
      <c r="W106" s="20"/>
      <c r="Y106" s="55"/>
      <c r="Z106" s="55"/>
      <c r="AA106" s="55"/>
      <c r="AB106" s="55"/>
      <c r="AC106" s="55"/>
      <c r="AD106" s="55"/>
      <c r="AE106" s="55"/>
      <c r="AF106" s="55"/>
      <c r="AG106" s="55"/>
      <c r="AH106" s="55"/>
      <c r="AI106" s="55"/>
      <c r="AJ106" s="55"/>
      <c r="AK106" s="55"/>
      <c r="AL106" s="55"/>
      <c r="AM106" s="55"/>
      <c r="AN106" s="55"/>
      <c r="AO106" s="55"/>
      <c r="AP106" s="55"/>
      <c r="AQ106" s="55"/>
      <c r="AR106" s="55"/>
      <c r="AS106" s="55"/>
      <c r="AT106" s="55"/>
      <c r="AU106" s="55"/>
      <c r="AV106" s="55"/>
      <c r="AW106" s="55"/>
      <c r="AX106" s="55"/>
      <c r="AY106" s="55"/>
      <c r="AZ106" s="55"/>
      <c r="BA106" s="55"/>
      <c r="BB106" s="55"/>
      <c r="BC106" s="55"/>
      <c r="BD106" s="55"/>
      <c r="BE106" s="55"/>
      <c r="BF106" s="55"/>
      <c r="BG106" s="55"/>
      <c r="BH106" s="55"/>
      <c r="BI106" s="55"/>
      <c r="BJ106" s="55"/>
      <c r="BK106" s="55"/>
      <c r="BL106" s="55"/>
      <c r="BM106" s="55"/>
      <c r="BN106" s="55"/>
      <c r="BO106" s="55"/>
      <c r="BP106" s="55"/>
      <c r="BQ106" s="55"/>
      <c r="BR106" s="55"/>
      <c r="BS106" s="55"/>
      <c r="BT106" s="55"/>
      <c r="BU106" s="55"/>
      <c r="BV106" s="55"/>
      <c r="BW106" s="55"/>
      <c r="BX106" s="55"/>
      <c r="BY106" s="55"/>
      <c r="BZ106" s="55"/>
      <c r="CA106" s="55"/>
      <c r="CB106" s="55"/>
      <c r="CC106" s="55"/>
      <c r="CD106" s="55"/>
      <c r="CE106" s="55"/>
      <c r="CF106" s="55"/>
      <c r="CG106" s="55"/>
      <c r="CH106" s="55"/>
      <c r="CI106" s="55"/>
      <c r="CJ106" s="55"/>
      <c r="CK106" s="55"/>
      <c r="CL106" s="55"/>
      <c r="CM106" s="55"/>
      <c r="CN106" s="55"/>
      <c r="CO106" s="55"/>
      <c r="CP106" s="55"/>
      <c r="CQ106" s="55"/>
      <c r="CR106" s="55"/>
      <c r="CS106" s="55"/>
      <c r="CT106" s="55"/>
      <c r="CU106" s="55"/>
      <c r="CV106" s="55"/>
      <c r="CW106" s="55"/>
      <c r="CX106" s="55"/>
      <c r="CY106" s="55"/>
      <c r="CZ106" s="55"/>
      <c r="DA106" s="55"/>
      <c r="DB106" s="55"/>
      <c r="DC106" s="55"/>
      <c r="DD106" s="55"/>
      <c r="DE106" s="55"/>
      <c r="DF106" s="55"/>
      <c r="DG106" s="55"/>
      <c r="DH106" s="55"/>
      <c r="DI106" s="55"/>
      <c r="DJ106" s="55"/>
      <c r="DK106" s="55"/>
      <c r="DL106" s="55"/>
      <c r="DM106" s="55"/>
      <c r="DN106" s="55"/>
      <c r="DO106" s="55"/>
      <c r="DP106" s="55"/>
      <c r="DQ106" s="55"/>
      <c r="DR106" s="55"/>
      <c r="DS106" s="55"/>
      <c r="DT106" s="55"/>
      <c r="DU106" s="55"/>
      <c r="DV106" s="55"/>
      <c r="DW106" s="55"/>
      <c r="DX106" s="55"/>
      <c r="DY106" s="55"/>
      <c r="DZ106" s="55"/>
      <c r="EA106" s="55"/>
      <c r="EB106" s="55"/>
      <c r="EC106" s="55"/>
      <c r="ED106" s="55"/>
      <c r="EE106" s="55"/>
      <c r="EF106" s="55"/>
      <c r="EG106" s="55"/>
      <c r="EH106" s="55"/>
      <c r="EI106" s="55"/>
      <c r="EJ106" s="55"/>
      <c r="EK106" s="55"/>
      <c r="EL106" s="55"/>
      <c r="EM106" s="55"/>
      <c r="EN106" s="55"/>
      <c r="EO106" s="55"/>
      <c r="EP106" s="55"/>
      <c r="EQ106" s="55"/>
      <c r="ER106" s="55"/>
      <c r="ES106" s="55"/>
      <c r="ET106" s="55"/>
      <c r="EU106" s="55"/>
      <c r="EV106" s="55"/>
      <c r="EW106" s="55"/>
      <c r="EX106" s="55"/>
      <c r="EY106" s="55"/>
      <c r="EZ106" s="55"/>
      <c r="FA106" s="55"/>
      <c r="FB106" s="55"/>
      <c r="FC106" s="55"/>
      <c r="FD106" s="55"/>
      <c r="FE106" s="55"/>
      <c r="FF106" s="55"/>
      <c r="FG106" s="55"/>
      <c r="FH106" s="55"/>
      <c r="FI106" s="55"/>
      <c r="FJ106" s="55"/>
      <c r="FK106" s="55"/>
      <c r="FL106" s="55"/>
      <c r="FM106" s="55"/>
      <c r="FN106" s="55"/>
      <c r="FO106" s="55"/>
      <c r="FP106" s="55"/>
      <c r="FQ106" s="55"/>
      <c r="FR106" s="55"/>
      <c r="FS106" s="55"/>
      <c r="FT106" s="55"/>
      <c r="FU106" s="55"/>
      <c r="FV106" s="55"/>
      <c r="FW106" s="55"/>
      <c r="FX106" s="55"/>
      <c r="FY106" s="55"/>
      <c r="FZ106" s="55"/>
      <c r="GA106" s="55"/>
      <c r="GB106" s="55"/>
      <c r="GC106" s="55"/>
      <c r="GD106" s="55"/>
      <c r="GE106" s="55"/>
      <c r="GF106" s="55"/>
      <c r="GG106" s="55"/>
      <c r="GH106" s="55"/>
      <c r="GI106" s="55"/>
      <c r="GJ106" s="55"/>
      <c r="GK106" s="55"/>
      <c r="GL106" s="55"/>
      <c r="GM106" s="55"/>
      <c r="GN106" s="55"/>
      <c r="GO106" s="55"/>
      <c r="GP106" s="55"/>
      <c r="GQ106" s="55"/>
      <c r="GR106" s="55"/>
      <c r="GS106" s="55"/>
      <c r="GT106" s="55"/>
      <c r="GU106" s="55"/>
      <c r="GV106" s="55"/>
      <c r="GW106" s="55"/>
      <c r="GX106" s="55"/>
      <c r="GY106" s="55"/>
      <c r="GZ106" s="55"/>
      <c r="HA106" s="55"/>
      <c r="HB106" s="55"/>
      <c r="HC106" s="55"/>
      <c r="HD106" s="55"/>
      <c r="HE106" s="55"/>
      <c r="HF106" s="55"/>
      <c r="HG106" s="55"/>
      <c r="HH106" s="55"/>
      <c r="HI106" s="55"/>
      <c r="HJ106" s="55"/>
      <c r="HK106" s="55"/>
      <c r="HL106" s="55"/>
      <c r="HM106" s="55"/>
      <c r="HN106" s="55"/>
      <c r="HO106" s="55"/>
      <c r="HP106" s="55"/>
      <c r="HQ106" s="55"/>
      <c r="HR106" s="55"/>
      <c r="HS106" s="55"/>
      <c r="HT106" s="55"/>
      <c r="HU106" s="55"/>
      <c r="HV106" s="55"/>
      <c r="HW106" s="55"/>
      <c r="HX106" s="55"/>
      <c r="HY106" s="55"/>
      <c r="HZ106" s="55"/>
      <c r="IA106" s="55"/>
      <c r="IB106" s="55"/>
      <c r="IC106" s="55"/>
      <c r="ID106" s="55"/>
      <c r="IE106" s="55"/>
      <c r="IF106" s="55"/>
      <c r="IG106" s="55"/>
      <c r="IH106" s="55"/>
      <c r="II106" s="55"/>
      <c r="IJ106" s="55"/>
      <c r="IK106" s="55"/>
      <c r="IL106" s="55"/>
      <c r="IM106" s="55"/>
      <c r="IN106" s="55"/>
      <c r="IO106" s="55"/>
      <c r="IP106" s="55"/>
      <c r="IQ106" s="55"/>
      <c r="IR106" s="55"/>
      <c r="IS106" s="55"/>
      <c r="IT106" s="55"/>
      <c r="IU106" s="55"/>
      <c r="IV106" s="55"/>
    </row>
    <row r="107" spans="1:256" ht="16.2" customHeight="1" x14ac:dyDescent="0.3">
      <c r="A107" s="160"/>
      <c r="B107" s="115" t="s">
        <v>15</v>
      </c>
      <c r="C107" s="12" t="s">
        <v>96</v>
      </c>
      <c r="D107" s="92" t="s">
        <v>209</v>
      </c>
      <c r="E107" s="57"/>
      <c r="F107" s="137" t="s">
        <v>13</v>
      </c>
      <c r="G107" s="137"/>
      <c r="H107" s="137"/>
      <c r="V107" s="20">
        <v>357.5</v>
      </c>
      <c r="W107" s="20">
        <f t="shared" si="2"/>
        <v>44687.5</v>
      </c>
      <c r="Y107" s="55"/>
      <c r="Z107" s="55"/>
      <c r="AA107" s="55"/>
      <c r="AB107" s="55"/>
      <c r="AC107" s="55"/>
      <c r="AD107" s="55"/>
      <c r="AE107" s="55"/>
      <c r="AF107" s="55"/>
      <c r="AG107" s="55"/>
      <c r="AH107" s="55"/>
      <c r="AI107" s="55"/>
      <c r="AJ107" s="55"/>
      <c r="AK107" s="55"/>
      <c r="AL107" s="55"/>
      <c r="AM107" s="55"/>
      <c r="AN107" s="55"/>
      <c r="AO107" s="55"/>
      <c r="AP107" s="55"/>
      <c r="AQ107" s="55"/>
      <c r="AR107" s="55"/>
      <c r="AS107" s="55"/>
      <c r="AT107" s="55"/>
      <c r="AU107" s="55"/>
      <c r="AV107" s="55"/>
      <c r="AW107" s="55"/>
      <c r="AX107" s="55"/>
      <c r="AY107" s="55"/>
      <c r="AZ107" s="55"/>
      <c r="BA107" s="55"/>
      <c r="BB107" s="55"/>
      <c r="BC107" s="55"/>
      <c r="BD107" s="55"/>
      <c r="BE107" s="55"/>
      <c r="BF107" s="55"/>
      <c r="BG107" s="55"/>
      <c r="BH107" s="55"/>
      <c r="BI107" s="55"/>
      <c r="BJ107" s="55"/>
      <c r="BK107" s="55"/>
      <c r="BL107" s="55"/>
      <c r="BM107" s="55"/>
      <c r="BN107" s="55"/>
      <c r="BO107" s="55"/>
      <c r="BP107" s="55"/>
      <c r="BQ107" s="55"/>
      <c r="BR107" s="55"/>
      <c r="BS107" s="55"/>
      <c r="BT107" s="55"/>
      <c r="BU107" s="55"/>
      <c r="BV107" s="55"/>
      <c r="BW107" s="55"/>
      <c r="BX107" s="55"/>
      <c r="BY107" s="55"/>
      <c r="BZ107" s="55"/>
      <c r="CA107" s="55"/>
      <c r="CB107" s="55"/>
      <c r="CC107" s="55"/>
      <c r="CD107" s="55"/>
      <c r="CE107" s="55"/>
      <c r="CF107" s="55"/>
      <c r="CG107" s="55"/>
      <c r="CH107" s="55"/>
      <c r="CI107" s="55"/>
      <c r="CJ107" s="55"/>
      <c r="CK107" s="55"/>
      <c r="CL107" s="55"/>
      <c r="CM107" s="55"/>
      <c r="CN107" s="55"/>
      <c r="CO107" s="55"/>
      <c r="CP107" s="55"/>
      <c r="CQ107" s="55"/>
      <c r="CR107" s="55"/>
      <c r="CS107" s="55"/>
      <c r="CT107" s="55"/>
      <c r="CU107" s="55"/>
      <c r="CV107" s="55"/>
      <c r="CW107" s="55"/>
      <c r="CX107" s="55"/>
      <c r="CY107" s="55"/>
      <c r="CZ107" s="55"/>
      <c r="DA107" s="55"/>
      <c r="DB107" s="55"/>
      <c r="DC107" s="55"/>
      <c r="DD107" s="55"/>
      <c r="DE107" s="55"/>
      <c r="DF107" s="55"/>
      <c r="DG107" s="55"/>
      <c r="DH107" s="55"/>
      <c r="DI107" s="55"/>
      <c r="DJ107" s="55"/>
      <c r="DK107" s="55"/>
      <c r="DL107" s="55"/>
      <c r="DM107" s="55"/>
      <c r="DN107" s="55"/>
      <c r="DO107" s="55"/>
      <c r="DP107" s="55"/>
      <c r="DQ107" s="55"/>
      <c r="DR107" s="55"/>
      <c r="DS107" s="55"/>
      <c r="DT107" s="55"/>
      <c r="DU107" s="55"/>
      <c r="DV107" s="55"/>
      <c r="DW107" s="55"/>
      <c r="DX107" s="55"/>
      <c r="DY107" s="55"/>
      <c r="DZ107" s="55"/>
      <c r="EA107" s="55"/>
      <c r="EB107" s="55"/>
      <c r="EC107" s="55"/>
      <c r="ED107" s="55"/>
      <c r="EE107" s="55"/>
      <c r="EF107" s="55"/>
      <c r="EG107" s="55"/>
      <c r="EH107" s="55"/>
      <c r="EI107" s="55"/>
      <c r="EJ107" s="55"/>
      <c r="EK107" s="55"/>
      <c r="EL107" s="55"/>
      <c r="EM107" s="55"/>
      <c r="EN107" s="55"/>
      <c r="EO107" s="55"/>
      <c r="EP107" s="55"/>
      <c r="EQ107" s="55"/>
      <c r="ER107" s="55"/>
      <c r="ES107" s="55"/>
      <c r="ET107" s="55"/>
      <c r="EU107" s="55"/>
      <c r="EV107" s="55"/>
      <c r="EW107" s="55"/>
      <c r="EX107" s="55"/>
      <c r="EY107" s="55"/>
      <c r="EZ107" s="55"/>
      <c r="FA107" s="55"/>
      <c r="FB107" s="55"/>
      <c r="FC107" s="55"/>
      <c r="FD107" s="55"/>
      <c r="FE107" s="55"/>
      <c r="FF107" s="55"/>
      <c r="FG107" s="55"/>
      <c r="FH107" s="55"/>
      <c r="FI107" s="55"/>
      <c r="FJ107" s="55"/>
      <c r="FK107" s="55"/>
      <c r="FL107" s="55"/>
      <c r="FM107" s="55"/>
      <c r="FN107" s="55"/>
      <c r="FO107" s="55"/>
      <c r="FP107" s="55"/>
      <c r="FQ107" s="55"/>
      <c r="FR107" s="55"/>
      <c r="FS107" s="55"/>
      <c r="FT107" s="55"/>
      <c r="FU107" s="55"/>
      <c r="FV107" s="55"/>
      <c r="FW107" s="55"/>
      <c r="FX107" s="55"/>
      <c r="FY107" s="55"/>
      <c r="FZ107" s="55"/>
      <c r="GA107" s="55"/>
      <c r="GB107" s="55"/>
      <c r="GC107" s="55"/>
      <c r="GD107" s="55"/>
      <c r="GE107" s="55"/>
      <c r="GF107" s="55"/>
      <c r="GG107" s="55"/>
      <c r="GH107" s="55"/>
      <c r="GI107" s="55"/>
      <c r="GJ107" s="55"/>
      <c r="GK107" s="55"/>
      <c r="GL107" s="55"/>
      <c r="GM107" s="55"/>
      <c r="GN107" s="55"/>
      <c r="GO107" s="55"/>
      <c r="GP107" s="55"/>
      <c r="GQ107" s="55"/>
      <c r="GR107" s="55"/>
      <c r="GS107" s="55"/>
      <c r="GT107" s="55"/>
      <c r="GU107" s="55"/>
      <c r="GV107" s="55"/>
      <c r="GW107" s="55"/>
      <c r="GX107" s="55"/>
      <c r="GY107" s="55"/>
      <c r="GZ107" s="55"/>
      <c r="HA107" s="55"/>
      <c r="HB107" s="55"/>
      <c r="HC107" s="55"/>
      <c r="HD107" s="55"/>
      <c r="HE107" s="55"/>
      <c r="HF107" s="55"/>
      <c r="HG107" s="55"/>
      <c r="HH107" s="55"/>
      <c r="HI107" s="55"/>
      <c r="HJ107" s="55"/>
      <c r="HK107" s="55"/>
      <c r="HL107" s="55"/>
      <c r="HM107" s="55"/>
      <c r="HN107" s="55"/>
      <c r="HO107" s="55"/>
      <c r="HP107" s="55"/>
      <c r="HQ107" s="55"/>
      <c r="HR107" s="55"/>
      <c r="HS107" s="55"/>
      <c r="HT107" s="55"/>
      <c r="HU107" s="55"/>
      <c r="HV107" s="55"/>
      <c r="HW107" s="55"/>
      <c r="HX107" s="55"/>
      <c r="HY107" s="55"/>
      <c r="HZ107" s="55"/>
      <c r="IA107" s="55"/>
      <c r="IB107" s="55"/>
      <c r="IC107" s="55"/>
      <c r="ID107" s="55"/>
      <c r="IE107" s="55"/>
      <c r="IF107" s="55"/>
      <c r="IG107" s="55"/>
      <c r="IH107" s="55"/>
      <c r="II107" s="55"/>
      <c r="IJ107" s="55"/>
      <c r="IK107" s="55"/>
      <c r="IL107" s="55"/>
      <c r="IM107" s="55"/>
      <c r="IN107" s="55"/>
      <c r="IO107" s="55"/>
      <c r="IP107" s="55"/>
      <c r="IQ107" s="55"/>
      <c r="IR107" s="55"/>
      <c r="IS107" s="55"/>
      <c r="IT107" s="55"/>
      <c r="IU107" s="55"/>
      <c r="IV107" s="55"/>
    </row>
    <row r="108" spans="1:256" ht="14.4" customHeight="1" x14ac:dyDescent="0.3">
      <c r="A108" s="160"/>
      <c r="B108" s="115" t="s">
        <v>15</v>
      </c>
      <c r="C108" s="12" t="s">
        <v>97</v>
      </c>
      <c r="D108" s="92" t="s">
        <v>209</v>
      </c>
      <c r="E108" s="57"/>
      <c r="F108" s="137" t="s">
        <v>13</v>
      </c>
      <c r="G108" s="137"/>
      <c r="H108" s="137"/>
      <c r="V108" s="20">
        <v>592.35</v>
      </c>
      <c r="W108" s="20">
        <f t="shared" si="2"/>
        <v>74043.75</v>
      </c>
      <c r="Y108" s="55"/>
      <c r="Z108" s="55"/>
      <c r="AA108" s="55"/>
      <c r="AB108" s="55"/>
      <c r="AC108" s="55"/>
      <c r="AD108" s="55"/>
      <c r="AE108" s="55"/>
      <c r="AF108" s="55"/>
      <c r="AG108" s="55"/>
      <c r="AH108" s="55"/>
      <c r="AI108" s="55"/>
      <c r="AJ108" s="55"/>
      <c r="AK108" s="55"/>
      <c r="AL108" s="55"/>
      <c r="AM108" s="55"/>
      <c r="AN108" s="55"/>
      <c r="AO108" s="55"/>
      <c r="AP108" s="55"/>
      <c r="AQ108" s="55"/>
      <c r="AR108" s="55"/>
      <c r="AS108" s="55"/>
      <c r="AT108" s="55"/>
      <c r="AU108" s="55"/>
      <c r="AV108" s="55"/>
      <c r="AW108" s="55"/>
      <c r="AX108" s="55"/>
      <c r="AY108" s="55"/>
      <c r="AZ108" s="55"/>
      <c r="BA108" s="55"/>
      <c r="BB108" s="55"/>
      <c r="BC108" s="55"/>
      <c r="BD108" s="55"/>
      <c r="BE108" s="55"/>
      <c r="BF108" s="55"/>
      <c r="BG108" s="55"/>
      <c r="BH108" s="55"/>
      <c r="BI108" s="55"/>
      <c r="BJ108" s="55"/>
      <c r="BK108" s="55"/>
      <c r="BL108" s="55"/>
      <c r="BM108" s="55"/>
      <c r="BN108" s="55"/>
      <c r="BO108" s="55"/>
      <c r="BP108" s="55"/>
      <c r="BQ108" s="55"/>
      <c r="BR108" s="55"/>
      <c r="BS108" s="55"/>
      <c r="BT108" s="55"/>
      <c r="BU108" s="55"/>
      <c r="BV108" s="55"/>
      <c r="BW108" s="55"/>
      <c r="BX108" s="55"/>
      <c r="BY108" s="55"/>
      <c r="BZ108" s="55"/>
      <c r="CA108" s="55"/>
      <c r="CB108" s="55"/>
      <c r="CC108" s="55"/>
      <c r="CD108" s="55"/>
      <c r="CE108" s="55"/>
      <c r="CF108" s="55"/>
      <c r="CG108" s="55"/>
      <c r="CH108" s="55"/>
      <c r="CI108" s="55"/>
      <c r="CJ108" s="55"/>
      <c r="CK108" s="55"/>
      <c r="CL108" s="55"/>
      <c r="CM108" s="55"/>
      <c r="CN108" s="55"/>
      <c r="CO108" s="55"/>
      <c r="CP108" s="55"/>
      <c r="CQ108" s="55"/>
      <c r="CR108" s="55"/>
      <c r="CS108" s="55"/>
      <c r="CT108" s="55"/>
      <c r="CU108" s="55"/>
      <c r="CV108" s="55"/>
      <c r="CW108" s="55"/>
      <c r="CX108" s="55"/>
      <c r="CY108" s="55"/>
      <c r="CZ108" s="55"/>
      <c r="DA108" s="55"/>
      <c r="DB108" s="55"/>
      <c r="DC108" s="55"/>
      <c r="DD108" s="55"/>
      <c r="DE108" s="55"/>
      <c r="DF108" s="55"/>
      <c r="DG108" s="55"/>
      <c r="DH108" s="55"/>
      <c r="DI108" s="55"/>
      <c r="DJ108" s="55"/>
      <c r="DK108" s="55"/>
      <c r="DL108" s="55"/>
      <c r="DM108" s="55"/>
      <c r="DN108" s="55"/>
      <c r="DO108" s="55"/>
      <c r="DP108" s="55"/>
      <c r="DQ108" s="55"/>
      <c r="DR108" s="55"/>
      <c r="DS108" s="55"/>
      <c r="DT108" s="55"/>
      <c r="DU108" s="55"/>
      <c r="DV108" s="55"/>
      <c r="DW108" s="55"/>
      <c r="DX108" s="55"/>
      <c r="DY108" s="55"/>
      <c r="DZ108" s="55"/>
      <c r="EA108" s="55"/>
      <c r="EB108" s="55"/>
      <c r="EC108" s="55"/>
      <c r="ED108" s="55"/>
      <c r="EE108" s="55"/>
      <c r="EF108" s="55"/>
      <c r="EG108" s="55"/>
      <c r="EH108" s="55"/>
      <c r="EI108" s="55"/>
      <c r="EJ108" s="55"/>
      <c r="EK108" s="55"/>
      <c r="EL108" s="55"/>
      <c r="EM108" s="55"/>
      <c r="EN108" s="55"/>
      <c r="EO108" s="55"/>
      <c r="EP108" s="55"/>
      <c r="EQ108" s="55"/>
      <c r="ER108" s="55"/>
      <c r="ES108" s="55"/>
      <c r="ET108" s="55"/>
      <c r="EU108" s="55"/>
      <c r="EV108" s="55"/>
      <c r="EW108" s="55"/>
      <c r="EX108" s="55"/>
      <c r="EY108" s="55"/>
      <c r="EZ108" s="55"/>
      <c r="FA108" s="55"/>
      <c r="FB108" s="55"/>
      <c r="FC108" s="55"/>
      <c r="FD108" s="55"/>
      <c r="FE108" s="55"/>
      <c r="FF108" s="55"/>
      <c r="FG108" s="55"/>
      <c r="FH108" s="55"/>
      <c r="FI108" s="55"/>
      <c r="FJ108" s="55"/>
      <c r="FK108" s="55"/>
      <c r="FL108" s="55"/>
      <c r="FM108" s="55"/>
      <c r="FN108" s="55"/>
      <c r="FO108" s="55"/>
      <c r="FP108" s="55"/>
      <c r="FQ108" s="55"/>
      <c r="FR108" s="55"/>
      <c r="FS108" s="55"/>
      <c r="FT108" s="55"/>
      <c r="FU108" s="55"/>
      <c r="FV108" s="55"/>
      <c r="FW108" s="55"/>
      <c r="FX108" s="55"/>
      <c r="FY108" s="55"/>
      <c r="FZ108" s="55"/>
      <c r="GA108" s="55"/>
      <c r="GB108" s="55"/>
      <c r="GC108" s="55"/>
      <c r="GD108" s="55"/>
      <c r="GE108" s="55"/>
      <c r="GF108" s="55"/>
      <c r="GG108" s="55"/>
      <c r="GH108" s="55"/>
      <c r="GI108" s="55"/>
      <c r="GJ108" s="55"/>
      <c r="GK108" s="55"/>
      <c r="GL108" s="55"/>
      <c r="GM108" s="55"/>
      <c r="GN108" s="55"/>
      <c r="GO108" s="55"/>
      <c r="GP108" s="55"/>
      <c r="GQ108" s="55"/>
      <c r="GR108" s="55"/>
      <c r="GS108" s="55"/>
      <c r="GT108" s="55"/>
      <c r="GU108" s="55"/>
      <c r="GV108" s="55"/>
      <c r="GW108" s="55"/>
      <c r="GX108" s="55"/>
      <c r="GY108" s="55"/>
      <c r="GZ108" s="55"/>
      <c r="HA108" s="55"/>
      <c r="HB108" s="55"/>
      <c r="HC108" s="55"/>
      <c r="HD108" s="55"/>
      <c r="HE108" s="55"/>
      <c r="HF108" s="55"/>
      <c r="HG108" s="55"/>
      <c r="HH108" s="55"/>
      <c r="HI108" s="55"/>
      <c r="HJ108" s="55"/>
      <c r="HK108" s="55"/>
      <c r="HL108" s="55"/>
      <c r="HM108" s="55"/>
      <c r="HN108" s="55"/>
      <c r="HO108" s="55"/>
      <c r="HP108" s="55"/>
      <c r="HQ108" s="55"/>
      <c r="HR108" s="55"/>
      <c r="HS108" s="55"/>
      <c r="HT108" s="55"/>
      <c r="HU108" s="55"/>
      <c r="HV108" s="55"/>
      <c r="HW108" s="55"/>
      <c r="HX108" s="55"/>
      <c r="HY108" s="55"/>
      <c r="HZ108" s="55"/>
      <c r="IA108" s="55"/>
      <c r="IB108" s="55"/>
      <c r="IC108" s="55"/>
      <c r="ID108" s="55"/>
      <c r="IE108" s="55"/>
      <c r="IF108" s="55"/>
      <c r="IG108" s="55"/>
      <c r="IH108" s="55"/>
      <c r="II108" s="55"/>
      <c r="IJ108" s="55"/>
      <c r="IK108" s="55"/>
      <c r="IL108" s="55"/>
      <c r="IM108" s="55"/>
      <c r="IN108" s="55"/>
      <c r="IO108" s="55"/>
      <c r="IP108" s="55"/>
      <c r="IQ108" s="55"/>
      <c r="IR108" s="55"/>
      <c r="IS108" s="55"/>
      <c r="IT108" s="55"/>
      <c r="IU108" s="55"/>
      <c r="IV108" s="55"/>
    </row>
    <row r="109" spans="1:256" ht="23.25" customHeight="1" x14ac:dyDescent="0.3">
      <c r="A109" s="160"/>
      <c r="B109" s="94" t="s">
        <v>252</v>
      </c>
      <c r="C109" s="12" t="s">
        <v>251</v>
      </c>
      <c r="D109" s="92" t="s">
        <v>209</v>
      </c>
      <c r="E109" s="57"/>
      <c r="F109" s="137" t="s">
        <v>13</v>
      </c>
      <c r="G109" s="137"/>
      <c r="H109" s="137"/>
      <c r="V109" s="20">
        <v>814</v>
      </c>
      <c r="W109" s="20">
        <f t="shared" si="2"/>
        <v>101750</v>
      </c>
      <c r="Y109" s="55"/>
      <c r="Z109" s="55"/>
      <c r="AA109" s="55"/>
      <c r="AB109" s="55"/>
      <c r="AC109" s="55"/>
      <c r="AD109" s="55"/>
      <c r="AE109" s="55"/>
      <c r="AF109" s="55"/>
      <c r="AG109" s="55"/>
      <c r="AH109" s="55"/>
      <c r="AI109" s="55"/>
      <c r="AJ109" s="55"/>
      <c r="AK109" s="55"/>
      <c r="AL109" s="55"/>
      <c r="AM109" s="55"/>
      <c r="AN109" s="55"/>
      <c r="AO109" s="55"/>
      <c r="AP109" s="55"/>
      <c r="AQ109" s="55"/>
      <c r="AR109" s="55"/>
      <c r="AS109" s="55"/>
      <c r="AT109" s="55"/>
      <c r="AU109" s="55"/>
      <c r="AV109" s="55"/>
      <c r="AW109" s="55"/>
      <c r="AX109" s="55"/>
      <c r="AY109" s="55"/>
      <c r="AZ109" s="55"/>
      <c r="BA109" s="55"/>
      <c r="BB109" s="55"/>
      <c r="BC109" s="55"/>
      <c r="BD109" s="55"/>
      <c r="BE109" s="55"/>
      <c r="BF109" s="55"/>
      <c r="BG109" s="55"/>
      <c r="BH109" s="55"/>
      <c r="BI109" s="55"/>
      <c r="BJ109" s="55"/>
      <c r="BK109" s="55"/>
      <c r="BL109" s="55"/>
      <c r="BM109" s="55"/>
      <c r="BN109" s="55"/>
      <c r="BO109" s="55"/>
      <c r="BP109" s="55"/>
      <c r="BQ109" s="55"/>
      <c r="BR109" s="55"/>
      <c r="BS109" s="55"/>
      <c r="BT109" s="55"/>
      <c r="BU109" s="55"/>
      <c r="BV109" s="55"/>
      <c r="BW109" s="55"/>
      <c r="BX109" s="55"/>
      <c r="BY109" s="55"/>
      <c r="BZ109" s="55"/>
      <c r="CA109" s="55"/>
      <c r="CB109" s="55"/>
      <c r="CC109" s="55"/>
      <c r="CD109" s="55"/>
      <c r="CE109" s="55"/>
      <c r="CF109" s="55"/>
      <c r="CG109" s="55"/>
      <c r="CH109" s="55"/>
      <c r="CI109" s="55"/>
      <c r="CJ109" s="55"/>
      <c r="CK109" s="55"/>
      <c r="CL109" s="55"/>
      <c r="CM109" s="55"/>
      <c r="CN109" s="55"/>
      <c r="CO109" s="55"/>
      <c r="CP109" s="55"/>
      <c r="CQ109" s="55"/>
      <c r="CR109" s="55"/>
      <c r="CS109" s="55"/>
      <c r="CT109" s="55"/>
      <c r="CU109" s="55"/>
      <c r="CV109" s="55"/>
      <c r="CW109" s="55"/>
      <c r="CX109" s="55"/>
      <c r="CY109" s="55"/>
      <c r="CZ109" s="55"/>
      <c r="DA109" s="55"/>
      <c r="DB109" s="55"/>
      <c r="DC109" s="55"/>
      <c r="DD109" s="55"/>
      <c r="DE109" s="55"/>
      <c r="DF109" s="55"/>
      <c r="DG109" s="55"/>
      <c r="DH109" s="55"/>
      <c r="DI109" s="55"/>
      <c r="DJ109" s="55"/>
      <c r="DK109" s="55"/>
      <c r="DL109" s="55"/>
      <c r="DM109" s="55"/>
      <c r="DN109" s="55"/>
      <c r="DO109" s="55"/>
      <c r="DP109" s="55"/>
      <c r="DQ109" s="55"/>
      <c r="DR109" s="55"/>
      <c r="DS109" s="55"/>
      <c r="DT109" s="55"/>
      <c r="DU109" s="55"/>
      <c r="DV109" s="55"/>
      <c r="DW109" s="55"/>
      <c r="DX109" s="55"/>
      <c r="DY109" s="55"/>
      <c r="DZ109" s="55"/>
      <c r="EA109" s="55"/>
      <c r="EB109" s="55"/>
      <c r="EC109" s="55"/>
      <c r="ED109" s="55"/>
      <c r="EE109" s="55"/>
      <c r="EF109" s="55"/>
      <c r="EG109" s="55"/>
      <c r="EH109" s="55"/>
      <c r="EI109" s="55"/>
      <c r="EJ109" s="55"/>
      <c r="EK109" s="55"/>
      <c r="EL109" s="55"/>
      <c r="EM109" s="55"/>
      <c r="EN109" s="55"/>
      <c r="EO109" s="55"/>
      <c r="EP109" s="55"/>
      <c r="EQ109" s="55"/>
      <c r="ER109" s="55"/>
      <c r="ES109" s="55"/>
      <c r="ET109" s="55"/>
      <c r="EU109" s="55"/>
      <c r="EV109" s="55"/>
      <c r="EW109" s="55"/>
      <c r="EX109" s="55"/>
      <c r="EY109" s="55"/>
      <c r="EZ109" s="55"/>
      <c r="FA109" s="55"/>
      <c r="FB109" s="55"/>
      <c r="FC109" s="55"/>
      <c r="FD109" s="55"/>
      <c r="FE109" s="55"/>
      <c r="FF109" s="55"/>
      <c r="FG109" s="55"/>
      <c r="FH109" s="55"/>
      <c r="FI109" s="55"/>
      <c r="FJ109" s="55"/>
      <c r="FK109" s="55"/>
      <c r="FL109" s="55"/>
      <c r="FM109" s="55"/>
      <c r="FN109" s="55"/>
      <c r="FO109" s="55"/>
      <c r="FP109" s="55"/>
      <c r="FQ109" s="55"/>
      <c r="FR109" s="55"/>
      <c r="FS109" s="55"/>
      <c r="FT109" s="55"/>
      <c r="FU109" s="55"/>
      <c r="FV109" s="55"/>
      <c r="FW109" s="55"/>
      <c r="FX109" s="55"/>
      <c r="FY109" s="55"/>
      <c r="FZ109" s="55"/>
      <c r="GA109" s="55"/>
      <c r="GB109" s="55"/>
      <c r="GC109" s="55"/>
      <c r="GD109" s="55"/>
      <c r="GE109" s="55"/>
      <c r="GF109" s="55"/>
      <c r="GG109" s="55"/>
      <c r="GH109" s="55"/>
      <c r="GI109" s="55"/>
      <c r="GJ109" s="55"/>
      <c r="GK109" s="55"/>
      <c r="GL109" s="55"/>
      <c r="GM109" s="55"/>
      <c r="GN109" s="55"/>
      <c r="GO109" s="55"/>
      <c r="GP109" s="55"/>
      <c r="GQ109" s="55"/>
      <c r="GR109" s="55"/>
      <c r="GS109" s="55"/>
      <c r="GT109" s="55"/>
      <c r="GU109" s="55"/>
      <c r="GV109" s="55"/>
      <c r="GW109" s="55"/>
      <c r="GX109" s="55"/>
      <c r="GY109" s="55"/>
      <c r="GZ109" s="55"/>
      <c r="HA109" s="55"/>
      <c r="HB109" s="55"/>
      <c r="HC109" s="55"/>
      <c r="HD109" s="55"/>
      <c r="HE109" s="55"/>
      <c r="HF109" s="55"/>
      <c r="HG109" s="55"/>
      <c r="HH109" s="55"/>
      <c r="HI109" s="55"/>
      <c r="HJ109" s="55"/>
      <c r="HK109" s="55"/>
      <c r="HL109" s="55"/>
      <c r="HM109" s="55"/>
      <c r="HN109" s="55"/>
      <c r="HO109" s="55"/>
      <c r="HP109" s="55"/>
      <c r="HQ109" s="55"/>
      <c r="HR109" s="55"/>
      <c r="HS109" s="55"/>
      <c r="HT109" s="55"/>
      <c r="HU109" s="55"/>
      <c r="HV109" s="55"/>
      <c r="HW109" s="55"/>
      <c r="HX109" s="55"/>
      <c r="HY109" s="55"/>
      <c r="HZ109" s="55"/>
      <c r="IA109" s="55"/>
      <c r="IB109" s="55"/>
      <c r="IC109" s="55"/>
      <c r="ID109" s="55"/>
      <c r="IE109" s="55"/>
      <c r="IF109" s="55"/>
      <c r="IG109" s="55"/>
      <c r="IH109" s="55"/>
      <c r="II109" s="55"/>
      <c r="IJ109" s="55"/>
      <c r="IK109" s="55"/>
      <c r="IL109" s="55"/>
      <c r="IM109" s="55"/>
      <c r="IN109" s="55"/>
      <c r="IO109" s="55"/>
      <c r="IP109" s="55"/>
      <c r="IQ109" s="55"/>
      <c r="IR109" s="55"/>
      <c r="IS109" s="55"/>
      <c r="IT109" s="55"/>
      <c r="IU109" s="55"/>
      <c r="IV109" s="55"/>
    </row>
    <row r="110" spans="1:256" ht="23.25" customHeight="1" x14ac:dyDescent="0.3">
      <c r="A110" s="160"/>
      <c r="B110" s="87" t="s">
        <v>87</v>
      </c>
      <c r="C110" s="12"/>
      <c r="D110" s="92" t="s">
        <v>209</v>
      </c>
      <c r="E110" s="57"/>
      <c r="F110" s="104"/>
      <c r="G110" s="104"/>
      <c r="H110" s="104"/>
      <c r="V110" s="20"/>
      <c r="W110" s="20"/>
      <c r="Y110" s="55"/>
      <c r="Z110" s="55"/>
      <c r="AA110" s="55"/>
      <c r="AB110" s="55"/>
      <c r="AC110" s="55"/>
      <c r="AD110" s="55"/>
      <c r="AE110" s="55"/>
      <c r="AF110" s="55"/>
      <c r="AG110" s="55"/>
      <c r="AH110" s="55"/>
      <c r="AI110" s="55"/>
      <c r="AJ110" s="55"/>
      <c r="AK110" s="55"/>
      <c r="AL110" s="55"/>
      <c r="AM110" s="55"/>
      <c r="AN110" s="55"/>
      <c r="AO110" s="55"/>
      <c r="AP110" s="55"/>
      <c r="AQ110" s="55"/>
      <c r="AR110" s="55"/>
      <c r="AS110" s="55"/>
      <c r="AT110" s="55"/>
      <c r="AU110" s="55"/>
      <c r="AV110" s="55"/>
      <c r="AW110" s="55"/>
      <c r="AX110" s="55"/>
      <c r="AY110" s="55"/>
      <c r="AZ110" s="55"/>
      <c r="BA110" s="55"/>
      <c r="BB110" s="55"/>
      <c r="BC110" s="55"/>
      <c r="BD110" s="55"/>
      <c r="BE110" s="55"/>
      <c r="BF110" s="55"/>
      <c r="BG110" s="55"/>
      <c r="BH110" s="55"/>
      <c r="BI110" s="55"/>
      <c r="BJ110" s="55"/>
      <c r="BK110" s="55"/>
      <c r="BL110" s="55"/>
      <c r="BM110" s="55"/>
      <c r="BN110" s="55"/>
      <c r="BO110" s="55"/>
      <c r="BP110" s="55"/>
      <c r="BQ110" s="55"/>
      <c r="BR110" s="55"/>
      <c r="BS110" s="55"/>
      <c r="BT110" s="55"/>
      <c r="BU110" s="55"/>
      <c r="BV110" s="55"/>
      <c r="BW110" s="55"/>
      <c r="BX110" s="55"/>
      <c r="BY110" s="55"/>
      <c r="BZ110" s="55"/>
      <c r="CA110" s="55"/>
      <c r="CB110" s="55"/>
      <c r="CC110" s="55"/>
      <c r="CD110" s="55"/>
      <c r="CE110" s="55"/>
      <c r="CF110" s="55"/>
      <c r="CG110" s="55"/>
      <c r="CH110" s="55"/>
      <c r="CI110" s="55"/>
      <c r="CJ110" s="55"/>
      <c r="CK110" s="55"/>
      <c r="CL110" s="55"/>
      <c r="CM110" s="55"/>
      <c r="CN110" s="55"/>
      <c r="CO110" s="55"/>
      <c r="CP110" s="55"/>
      <c r="CQ110" s="55"/>
      <c r="CR110" s="55"/>
      <c r="CS110" s="55"/>
      <c r="CT110" s="55"/>
      <c r="CU110" s="55"/>
      <c r="CV110" s="55"/>
      <c r="CW110" s="55"/>
      <c r="CX110" s="55"/>
      <c r="CY110" s="55"/>
      <c r="CZ110" s="55"/>
      <c r="DA110" s="55"/>
      <c r="DB110" s="55"/>
      <c r="DC110" s="55"/>
      <c r="DD110" s="55"/>
      <c r="DE110" s="55"/>
      <c r="DF110" s="55"/>
      <c r="DG110" s="55"/>
      <c r="DH110" s="55"/>
      <c r="DI110" s="55"/>
      <c r="DJ110" s="55"/>
      <c r="DK110" s="55"/>
      <c r="DL110" s="55"/>
      <c r="DM110" s="55"/>
      <c r="DN110" s="55"/>
      <c r="DO110" s="55"/>
      <c r="DP110" s="55"/>
      <c r="DQ110" s="55"/>
      <c r="DR110" s="55"/>
      <c r="DS110" s="55"/>
      <c r="DT110" s="55"/>
      <c r="DU110" s="55"/>
      <c r="DV110" s="55"/>
      <c r="DW110" s="55"/>
      <c r="DX110" s="55"/>
      <c r="DY110" s="55"/>
      <c r="DZ110" s="55"/>
      <c r="EA110" s="55"/>
      <c r="EB110" s="55"/>
      <c r="EC110" s="55"/>
      <c r="ED110" s="55"/>
      <c r="EE110" s="55"/>
      <c r="EF110" s="55"/>
      <c r="EG110" s="55"/>
      <c r="EH110" s="55"/>
      <c r="EI110" s="55"/>
      <c r="EJ110" s="55"/>
      <c r="EK110" s="55"/>
      <c r="EL110" s="55"/>
      <c r="EM110" s="55"/>
      <c r="EN110" s="55"/>
      <c r="EO110" s="55"/>
      <c r="EP110" s="55"/>
      <c r="EQ110" s="55"/>
      <c r="ER110" s="55"/>
      <c r="ES110" s="55"/>
      <c r="ET110" s="55"/>
      <c r="EU110" s="55"/>
      <c r="EV110" s="55"/>
      <c r="EW110" s="55"/>
      <c r="EX110" s="55"/>
      <c r="EY110" s="55"/>
      <c r="EZ110" s="55"/>
      <c r="FA110" s="55"/>
      <c r="FB110" s="55"/>
      <c r="FC110" s="55"/>
      <c r="FD110" s="55"/>
      <c r="FE110" s="55"/>
      <c r="FF110" s="55"/>
      <c r="FG110" s="55"/>
      <c r="FH110" s="55"/>
      <c r="FI110" s="55"/>
      <c r="FJ110" s="55"/>
      <c r="FK110" s="55"/>
      <c r="FL110" s="55"/>
      <c r="FM110" s="55"/>
      <c r="FN110" s="55"/>
      <c r="FO110" s="55"/>
      <c r="FP110" s="55"/>
      <c r="FQ110" s="55"/>
      <c r="FR110" s="55"/>
      <c r="FS110" s="55"/>
      <c r="FT110" s="55"/>
      <c r="FU110" s="55"/>
      <c r="FV110" s="55"/>
      <c r="FW110" s="55"/>
      <c r="FX110" s="55"/>
      <c r="FY110" s="55"/>
      <c r="FZ110" s="55"/>
      <c r="GA110" s="55"/>
      <c r="GB110" s="55"/>
      <c r="GC110" s="55"/>
      <c r="GD110" s="55"/>
      <c r="GE110" s="55"/>
      <c r="GF110" s="55"/>
      <c r="GG110" s="55"/>
      <c r="GH110" s="55"/>
      <c r="GI110" s="55"/>
      <c r="GJ110" s="55"/>
      <c r="GK110" s="55"/>
      <c r="GL110" s="55"/>
      <c r="GM110" s="55"/>
      <c r="GN110" s="55"/>
      <c r="GO110" s="55"/>
      <c r="GP110" s="55"/>
      <c r="GQ110" s="55"/>
      <c r="GR110" s="55"/>
      <c r="GS110" s="55"/>
      <c r="GT110" s="55"/>
      <c r="GU110" s="55"/>
      <c r="GV110" s="55"/>
      <c r="GW110" s="55"/>
      <c r="GX110" s="55"/>
      <c r="GY110" s="55"/>
      <c r="GZ110" s="55"/>
      <c r="HA110" s="55"/>
      <c r="HB110" s="55"/>
      <c r="HC110" s="55"/>
      <c r="HD110" s="55"/>
      <c r="HE110" s="55"/>
      <c r="HF110" s="55"/>
      <c r="HG110" s="55"/>
      <c r="HH110" s="55"/>
      <c r="HI110" s="55"/>
      <c r="HJ110" s="55"/>
      <c r="HK110" s="55"/>
      <c r="HL110" s="55"/>
      <c r="HM110" s="55"/>
      <c r="HN110" s="55"/>
      <c r="HO110" s="55"/>
      <c r="HP110" s="55"/>
      <c r="HQ110" s="55"/>
      <c r="HR110" s="55"/>
      <c r="HS110" s="55"/>
      <c r="HT110" s="55"/>
      <c r="HU110" s="55"/>
      <c r="HV110" s="55"/>
      <c r="HW110" s="55"/>
      <c r="HX110" s="55"/>
      <c r="HY110" s="55"/>
      <c r="HZ110" s="55"/>
      <c r="IA110" s="55"/>
      <c r="IB110" s="55"/>
      <c r="IC110" s="55"/>
      <c r="ID110" s="55"/>
      <c r="IE110" s="55"/>
      <c r="IF110" s="55"/>
      <c r="IG110" s="55"/>
      <c r="IH110" s="55"/>
      <c r="II110" s="55"/>
      <c r="IJ110" s="55"/>
      <c r="IK110" s="55"/>
      <c r="IL110" s="55"/>
      <c r="IM110" s="55"/>
      <c r="IN110" s="55"/>
      <c r="IO110" s="55"/>
      <c r="IP110" s="55"/>
      <c r="IQ110" s="55"/>
      <c r="IR110" s="55"/>
      <c r="IS110" s="55"/>
      <c r="IT110" s="55"/>
      <c r="IU110" s="55"/>
      <c r="IV110" s="55"/>
    </row>
    <row r="111" spans="1:256" ht="23.25" customHeight="1" x14ac:dyDescent="0.3">
      <c r="A111" s="160"/>
      <c r="B111" s="115" t="s">
        <v>99</v>
      </c>
      <c r="C111" s="12" t="s">
        <v>100</v>
      </c>
      <c r="D111" s="92" t="s">
        <v>209</v>
      </c>
      <c r="E111" s="57"/>
      <c r="F111" s="137" t="s">
        <v>13</v>
      </c>
      <c r="G111" s="137"/>
      <c r="H111" s="137"/>
      <c r="V111" s="20">
        <v>822.25</v>
      </c>
      <c r="W111" s="20">
        <f t="shared" si="2"/>
        <v>102781.25</v>
      </c>
      <c r="Y111" s="55"/>
      <c r="Z111" s="55"/>
      <c r="AA111" s="55"/>
      <c r="AB111" s="55"/>
      <c r="AC111" s="55"/>
      <c r="AD111" s="55"/>
      <c r="AE111" s="55"/>
      <c r="AF111" s="55"/>
      <c r="AG111" s="55"/>
      <c r="AH111" s="55"/>
      <c r="AI111" s="55"/>
      <c r="AJ111" s="55"/>
      <c r="AK111" s="55"/>
      <c r="AL111" s="55"/>
      <c r="AM111" s="55"/>
      <c r="AN111" s="55"/>
      <c r="AO111" s="55"/>
      <c r="AP111" s="55"/>
      <c r="AQ111" s="55"/>
      <c r="AR111" s="55"/>
      <c r="AS111" s="55"/>
      <c r="AT111" s="55"/>
      <c r="AU111" s="55"/>
      <c r="AV111" s="55"/>
      <c r="AW111" s="55"/>
      <c r="AX111" s="55"/>
      <c r="AY111" s="55"/>
      <c r="AZ111" s="55"/>
      <c r="BA111" s="55"/>
      <c r="BB111" s="55"/>
      <c r="BC111" s="55"/>
      <c r="BD111" s="55"/>
      <c r="BE111" s="55"/>
      <c r="BF111" s="55"/>
      <c r="BG111" s="55"/>
      <c r="BH111" s="55"/>
      <c r="BI111" s="55"/>
      <c r="BJ111" s="55"/>
      <c r="BK111" s="55"/>
      <c r="BL111" s="55"/>
      <c r="BM111" s="55"/>
      <c r="BN111" s="55"/>
      <c r="BO111" s="55"/>
      <c r="BP111" s="55"/>
      <c r="BQ111" s="55"/>
      <c r="BR111" s="55"/>
      <c r="BS111" s="55"/>
      <c r="BT111" s="55"/>
      <c r="BU111" s="55"/>
      <c r="BV111" s="55"/>
      <c r="BW111" s="55"/>
      <c r="BX111" s="55"/>
      <c r="BY111" s="55"/>
      <c r="BZ111" s="55"/>
      <c r="CA111" s="55"/>
      <c r="CB111" s="55"/>
      <c r="CC111" s="55"/>
      <c r="CD111" s="55"/>
      <c r="CE111" s="55"/>
      <c r="CF111" s="55"/>
      <c r="CG111" s="55"/>
      <c r="CH111" s="55"/>
      <c r="CI111" s="55"/>
      <c r="CJ111" s="55"/>
      <c r="CK111" s="55"/>
      <c r="CL111" s="55"/>
      <c r="CM111" s="55"/>
      <c r="CN111" s="55"/>
      <c r="CO111" s="55"/>
      <c r="CP111" s="55"/>
      <c r="CQ111" s="55"/>
      <c r="CR111" s="55"/>
      <c r="CS111" s="55"/>
      <c r="CT111" s="55"/>
      <c r="CU111" s="55"/>
      <c r="CV111" s="55"/>
      <c r="CW111" s="55"/>
      <c r="CX111" s="55"/>
      <c r="CY111" s="55"/>
      <c r="CZ111" s="55"/>
      <c r="DA111" s="55"/>
      <c r="DB111" s="55"/>
      <c r="DC111" s="55"/>
      <c r="DD111" s="55"/>
      <c r="DE111" s="55"/>
      <c r="DF111" s="55"/>
      <c r="DG111" s="55"/>
      <c r="DH111" s="55"/>
      <c r="DI111" s="55"/>
      <c r="DJ111" s="55"/>
      <c r="DK111" s="55"/>
      <c r="DL111" s="55"/>
      <c r="DM111" s="55"/>
      <c r="DN111" s="55"/>
      <c r="DO111" s="55"/>
      <c r="DP111" s="55"/>
      <c r="DQ111" s="55"/>
      <c r="DR111" s="55"/>
      <c r="DS111" s="55"/>
      <c r="DT111" s="55"/>
      <c r="DU111" s="55"/>
      <c r="DV111" s="55"/>
      <c r="DW111" s="55"/>
      <c r="DX111" s="55"/>
      <c r="DY111" s="55"/>
      <c r="DZ111" s="55"/>
      <c r="EA111" s="55"/>
      <c r="EB111" s="55"/>
      <c r="EC111" s="55"/>
      <c r="ED111" s="55"/>
      <c r="EE111" s="55"/>
      <c r="EF111" s="55"/>
      <c r="EG111" s="55"/>
      <c r="EH111" s="55"/>
      <c r="EI111" s="55"/>
      <c r="EJ111" s="55"/>
      <c r="EK111" s="55"/>
      <c r="EL111" s="55"/>
      <c r="EM111" s="55"/>
      <c r="EN111" s="55"/>
      <c r="EO111" s="55"/>
      <c r="EP111" s="55"/>
      <c r="EQ111" s="55"/>
      <c r="ER111" s="55"/>
      <c r="ES111" s="55"/>
      <c r="ET111" s="55"/>
      <c r="EU111" s="55"/>
      <c r="EV111" s="55"/>
      <c r="EW111" s="55"/>
      <c r="EX111" s="55"/>
      <c r="EY111" s="55"/>
      <c r="EZ111" s="55"/>
      <c r="FA111" s="55"/>
      <c r="FB111" s="55"/>
      <c r="FC111" s="55"/>
      <c r="FD111" s="55"/>
      <c r="FE111" s="55"/>
      <c r="FF111" s="55"/>
      <c r="FG111" s="55"/>
      <c r="FH111" s="55"/>
      <c r="FI111" s="55"/>
      <c r="FJ111" s="55"/>
      <c r="FK111" s="55"/>
      <c r="FL111" s="55"/>
      <c r="FM111" s="55"/>
      <c r="FN111" s="55"/>
      <c r="FO111" s="55"/>
      <c r="FP111" s="55"/>
      <c r="FQ111" s="55"/>
      <c r="FR111" s="55"/>
      <c r="FS111" s="55"/>
      <c r="FT111" s="55"/>
      <c r="FU111" s="55"/>
      <c r="FV111" s="55"/>
      <c r="FW111" s="55"/>
      <c r="FX111" s="55"/>
      <c r="FY111" s="55"/>
      <c r="FZ111" s="55"/>
      <c r="GA111" s="55"/>
      <c r="GB111" s="55"/>
      <c r="GC111" s="55"/>
      <c r="GD111" s="55"/>
      <c r="GE111" s="55"/>
      <c r="GF111" s="55"/>
      <c r="GG111" s="55"/>
      <c r="GH111" s="55"/>
      <c r="GI111" s="55"/>
      <c r="GJ111" s="55"/>
      <c r="GK111" s="55"/>
      <c r="GL111" s="55"/>
      <c r="GM111" s="55"/>
      <c r="GN111" s="55"/>
      <c r="GO111" s="55"/>
      <c r="GP111" s="55"/>
      <c r="GQ111" s="55"/>
      <c r="GR111" s="55"/>
      <c r="GS111" s="55"/>
      <c r="GT111" s="55"/>
      <c r="GU111" s="55"/>
      <c r="GV111" s="55"/>
      <c r="GW111" s="55"/>
      <c r="GX111" s="55"/>
      <c r="GY111" s="55"/>
      <c r="GZ111" s="55"/>
      <c r="HA111" s="55"/>
      <c r="HB111" s="55"/>
      <c r="HC111" s="55"/>
      <c r="HD111" s="55"/>
      <c r="HE111" s="55"/>
      <c r="HF111" s="55"/>
      <c r="HG111" s="55"/>
      <c r="HH111" s="55"/>
      <c r="HI111" s="55"/>
      <c r="HJ111" s="55"/>
      <c r="HK111" s="55"/>
      <c r="HL111" s="55"/>
      <c r="HM111" s="55"/>
      <c r="HN111" s="55"/>
      <c r="HO111" s="55"/>
      <c r="HP111" s="55"/>
      <c r="HQ111" s="55"/>
      <c r="HR111" s="55"/>
      <c r="HS111" s="55"/>
      <c r="HT111" s="55"/>
      <c r="HU111" s="55"/>
      <c r="HV111" s="55"/>
      <c r="HW111" s="55"/>
      <c r="HX111" s="55"/>
      <c r="HY111" s="55"/>
      <c r="HZ111" s="55"/>
      <c r="IA111" s="55"/>
      <c r="IB111" s="55"/>
      <c r="IC111" s="55"/>
      <c r="ID111" s="55"/>
      <c r="IE111" s="55"/>
      <c r="IF111" s="55"/>
      <c r="IG111" s="55"/>
      <c r="IH111" s="55"/>
      <c r="II111" s="55"/>
      <c r="IJ111" s="55"/>
      <c r="IK111" s="55"/>
      <c r="IL111" s="55"/>
      <c r="IM111" s="55"/>
      <c r="IN111" s="55"/>
      <c r="IO111" s="55"/>
      <c r="IP111" s="55"/>
      <c r="IQ111" s="55"/>
      <c r="IR111" s="55"/>
      <c r="IS111" s="55"/>
      <c r="IT111" s="55"/>
      <c r="IU111" s="55"/>
      <c r="IV111" s="55"/>
    </row>
    <row r="112" spans="1:256" ht="25.5" customHeight="1" x14ac:dyDescent="0.3">
      <c r="A112" s="160"/>
      <c r="B112" s="122" t="s">
        <v>82</v>
      </c>
      <c r="C112" s="12" t="s">
        <v>101</v>
      </c>
      <c r="D112" s="92" t="s">
        <v>206</v>
      </c>
      <c r="E112" s="9"/>
      <c r="F112" s="137" t="s">
        <v>13</v>
      </c>
      <c r="G112" s="137"/>
      <c r="H112" s="137"/>
      <c r="I112" s="49"/>
      <c r="J112" s="49"/>
      <c r="K112" s="49"/>
      <c r="V112">
        <v>789.25</v>
      </c>
      <c r="W112" s="20">
        <f t="shared" si="2"/>
        <v>97077.75</v>
      </c>
    </row>
    <row r="113" spans="1:25" ht="20.399999999999999" customHeight="1" x14ac:dyDescent="0.3">
      <c r="A113" s="160"/>
      <c r="B113" s="87" t="s">
        <v>89</v>
      </c>
      <c r="C113" s="12" t="s">
        <v>102</v>
      </c>
      <c r="D113" s="92" t="s">
        <v>211</v>
      </c>
      <c r="E113" s="9"/>
      <c r="F113" s="137" t="s">
        <v>13</v>
      </c>
      <c r="G113" s="137"/>
      <c r="H113" s="137"/>
      <c r="I113" s="49"/>
      <c r="J113" s="49"/>
      <c r="K113" s="49"/>
      <c r="V113">
        <v>459.36</v>
      </c>
      <c r="W113" s="20">
        <f t="shared" si="2"/>
        <v>34452</v>
      </c>
    </row>
    <row r="114" spans="1:25" ht="20.399999999999999" customHeight="1" x14ac:dyDescent="0.3">
      <c r="A114" s="160"/>
      <c r="B114" s="87" t="s">
        <v>220</v>
      </c>
      <c r="C114" s="12" t="s">
        <v>221</v>
      </c>
      <c r="D114" s="92" t="s">
        <v>74</v>
      </c>
      <c r="E114" s="9"/>
      <c r="F114" s="137" t="s">
        <v>13</v>
      </c>
      <c r="G114" s="137"/>
      <c r="H114" s="137"/>
      <c r="I114" s="49"/>
      <c r="J114" s="49"/>
      <c r="K114" s="49"/>
      <c r="W114" s="20"/>
    </row>
    <row r="115" spans="1:25" ht="20.399999999999999" customHeight="1" x14ac:dyDescent="0.3">
      <c r="A115" s="160"/>
      <c r="B115" s="87" t="s">
        <v>220</v>
      </c>
      <c r="C115" s="12" t="s">
        <v>222</v>
      </c>
      <c r="D115" s="92" t="s">
        <v>74</v>
      </c>
      <c r="E115" s="9"/>
      <c r="F115" s="137" t="s">
        <v>13</v>
      </c>
      <c r="G115" s="137"/>
      <c r="H115" s="137"/>
      <c r="I115" s="49"/>
      <c r="J115" s="49"/>
      <c r="K115" s="49"/>
      <c r="W115" s="20"/>
    </row>
    <row r="116" spans="1:25" x14ac:dyDescent="0.3">
      <c r="A116" s="160"/>
      <c r="B116" s="87" t="s">
        <v>19</v>
      </c>
      <c r="C116" s="12" t="s">
        <v>103</v>
      </c>
      <c r="D116" s="92" t="s">
        <v>280</v>
      </c>
      <c r="E116" s="9"/>
      <c r="F116" s="137" t="s">
        <v>13</v>
      </c>
      <c r="G116" s="137"/>
      <c r="H116" s="137"/>
      <c r="I116">
        <v>443</v>
      </c>
      <c r="J116" s="15">
        <f>D116*I116</f>
        <v>42085</v>
      </c>
      <c r="V116">
        <v>702.9</v>
      </c>
      <c r="W116" s="20">
        <f t="shared" si="2"/>
        <v>66775.5</v>
      </c>
    </row>
    <row r="117" spans="1:25" ht="15" customHeight="1" x14ac:dyDescent="0.3">
      <c r="A117" s="160"/>
      <c r="B117" s="87" t="s">
        <v>17</v>
      </c>
      <c r="C117" s="12" t="s">
        <v>284</v>
      </c>
      <c r="D117" s="92" t="s">
        <v>263</v>
      </c>
      <c r="E117" s="9"/>
      <c r="F117" s="137" t="s">
        <v>13</v>
      </c>
      <c r="G117" s="137"/>
      <c r="H117" s="137"/>
      <c r="I117" s="158" t="s">
        <v>104</v>
      </c>
      <c r="J117" s="158"/>
      <c r="K117" s="158"/>
      <c r="V117">
        <v>804.1</v>
      </c>
      <c r="W117" s="20">
        <f t="shared" si="2"/>
        <v>98100.2</v>
      </c>
    </row>
    <row r="118" spans="1:25" ht="15" customHeight="1" x14ac:dyDescent="0.3">
      <c r="A118" s="160"/>
      <c r="B118" s="134" t="s">
        <v>20</v>
      </c>
      <c r="C118" s="12" t="s">
        <v>279</v>
      </c>
      <c r="D118" s="132" t="s">
        <v>227</v>
      </c>
      <c r="E118" s="37"/>
      <c r="F118" s="137" t="s">
        <v>13</v>
      </c>
      <c r="G118" s="137"/>
      <c r="H118" s="137"/>
      <c r="I118" s="105"/>
      <c r="J118" s="105"/>
      <c r="K118" s="105"/>
      <c r="W118" s="20"/>
    </row>
    <row r="119" spans="1:25" ht="21.75" customHeight="1" thickBot="1" x14ac:dyDescent="0.35">
      <c r="A119" s="161"/>
      <c r="B119" s="88" t="s">
        <v>18</v>
      </c>
      <c r="C119" s="29" t="s">
        <v>105</v>
      </c>
      <c r="D119" s="95" t="s">
        <v>263</v>
      </c>
      <c r="E119" s="46"/>
      <c r="F119" s="136" t="s">
        <v>13</v>
      </c>
      <c r="G119" s="136"/>
      <c r="H119" s="136"/>
      <c r="I119" s="49"/>
      <c r="J119" s="49"/>
      <c r="K119" s="49"/>
      <c r="V119">
        <v>757.83</v>
      </c>
      <c r="W119" s="20">
        <f t="shared" si="2"/>
        <v>92455.260000000009</v>
      </c>
    </row>
    <row r="120" spans="1:25" ht="22.8" customHeight="1" thickBot="1" x14ac:dyDescent="0.35">
      <c r="A120" s="52"/>
      <c r="B120" s="32" t="s">
        <v>89</v>
      </c>
      <c r="C120" s="32" t="s">
        <v>106</v>
      </c>
      <c r="D120" s="53" t="s">
        <v>22</v>
      </c>
      <c r="E120" s="58"/>
      <c r="F120" s="136" t="s">
        <v>13</v>
      </c>
      <c r="G120" s="136"/>
      <c r="H120" s="136"/>
      <c r="I120" s="49"/>
      <c r="J120" s="49"/>
      <c r="K120" s="49"/>
      <c r="V120">
        <v>315.37</v>
      </c>
      <c r="W120" s="20">
        <f t="shared" si="2"/>
        <v>0</v>
      </c>
    </row>
    <row r="121" spans="1:25" ht="27.6" customHeight="1" thickBot="1" x14ac:dyDescent="0.35">
      <c r="A121" s="56"/>
      <c r="B121" s="35" t="s">
        <v>73</v>
      </c>
      <c r="C121" s="35" t="s">
        <v>107</v>
      </c>
      <c r="D121" s="8" t="s">
        <v>22</v>
      </c>
      <c r="E121" s="9"/>
      <c r="F121" s="136" t="s">
        <v>13</v>
      </c>
      <c r="G121" s="136"/>
      <c r="H121" s="136"/>
      <c r="I121" s="49"/>
      <c r="J121" s="49"/>
      <c r="K121" s="49"/>
      <c r="W121" s="20"/>
    </row>
    <row r="122" spans="1:25" ht="24" customHeight="1" x14ac:dyDescent="0.3">
      <c r="A122" s="56"/>
      <c r="B122" s="18" t="s">
        <v>80</v>
      </c>
      <c r="C122" s="18" t="s">
        <v>108</v>
      </c>
      <c r="D122" s="19" t="s">
        <v>22</v>
      </c>
      <c r="E122" s="9"/>
      <c r="F122" s="138" t="s">
        <v>93</v>
      </c>
      <c r="G122" s="138"/>
      <c r="H122" s="138"/>
      <c r="V122">
        <v>105</v>
      </c>
      <c r="W122" s="20">
        <f t="shared" si="2"/>
        <v>0</v>
      </c>
    </row>
    <row r="123" spans="1:25" ht="24.6" customHeight="1" x14ac:dyDescent="0.3">
      <c r="A123" s="56"/>
      <c r="B123" s="18" t="s">
        <v>80</v>
      </c>
      <c r="C123" s="18" t="s">
        <v>109</v>
      </c>
      <c r="D123" s="19" t="s">
        <v>22</v>
      </c>
      <c r="E123" s="9"/>
      <c r="F123" s="138" t="s">
        <v>110</v>
      </c>
      <c r="G123" s="138"/>
      <c r="H123" s="138"/>
      <c r="V123">
        <v>47</v>
      </c>
      <c r="W123" s="20">
        <f t="shared" si="2"/>
        <v>0</v>
      </c>
    </row>
    <row r="124" spans="1:25" ht="22.2" customHeight="1" x14ac:dyDescent="0.3">
      <c r="A124" s="59">
        <v>7</v>
      </c>
      <c r="B124" s="12" t="s">
        <v>11</v>
      </c>
      <c r="C124" s="12" t="s">
        <v>111</v>
      </c>
      <c r="D124" s="8" t="s">
        <v>22</v>
      </c>
      <c r="E124" s="57"/>
      <c r="F124" s="138" t="s">
        <v>112</v>
      </c>
      <c r="G124" s="138"/>
      <c r="H124" s="138"/>
      <c r="I124" s="158" t="s">
        <v>79</v>
      </c>
      <c r="J124" s="158"/>
      <c r="K124" s="158"/>
      <c r="V124">
        <v>347.49</v>
      </c>
      <c r="W124" s="20">
        <f t="shared" si="2"/>
        <v>0</v>
      </c>
      <c r="X124">
        <v>330.88</v>
      </c>
      <c r="Y124" s="15">
        <f>D124*X124</f>
        <v>0</v>
      </c>
    </row>
    <row r="125" spans="1:25" ht="30" customHeight="1" x14ac:dyDescent="0.3">
      <c r="A125" s="59"/>
      <c r="B125" s="12" t="s">
        <v>11</v>
      </c>
      <c r="C125" s="12" t="s">
        <v>113</v>
      </c>
      <c r="D125" s="8" t="s">
        <v>22</v>
      </c>
      <c r="E125" s="57"/>
      <c r="F125" s="138" t="s">
        <v>114</v>
      </c>
      <c r="G125" s="138"/>
      <c r="H125" s="138"/>
      <c r="I125" s="49"/>
      <c r="J125" s="49"/>
      <c r="K125" s="49"/>
      <c r="V125">
        <v>347.49</v>
      </c>
      <c r="W125" s="20">
        <f t="shared" si="2"/>
        <v>0</v>
      </c>
      <c r="X125">
        <v>330.88</v>
      </c>
      <c r="Y125" s="15">
        <f>D125*X125</f>
        <v>0</v>
      </c>
    </row>
    <row r="126" spans="1:25" ht="24.75" customHeight="1" x14ac:dyDescent="0.3">
      <c r="A126" s="177">
        <v>7</v>
      </c>
      <c r="B126" s="12" t="s">
        <v>11</v>
      </c>
      <c r="C126" s="12" t="s">
        <v>115</v>
      </c>
      <c r="D126" s="8" t="s">
        <v>94</v>
      </c>
      <c r="E126" s="57"/>
      <c r="F126" s="137" t="s">
        <v>13</v>
      </c>
      <c r="G126" s="137"/>
      <c r="H126" s="137"/>
      <c r="I126" s="49"/>
      <c r="J126" s="49"/>
      <c r="K126" s="49"/>
      <c r="V126">
        <v>573.16</v>
      </c>
      <c r="W126" s="20">
        <f t="shared" si="2"/>
        <v>73364.479999999996</v>
      </c>
      <c r="Y126" s="15"/>
    </row>
    <row r="127" spans="1:25" ht="24.75" customHeight="1" x14ac:dyDescent="0.3">
      <c r="A127" s="178"/>
      <c r="B127" s="12" t="s">
        <v>11</v>
      </c>
      <c r="C127" s="12" t="s">
        <v>116</v>
      </c>
      <c r="D127" s="8" t="s">
        <v>94</v>
      </c>
      <c r="E127" s="57"/>
      <c r="F127" s="137" t="s">
        <v>13</v>
      </c>
      <c r="G127" s="137"/>
      <c r="H127" s="137"/>
      <c r="I127" s="49"/>
      <c r="J127" s="49"/>
      <c r="K127" s="49"/>
      <c r="V127">
        <v>573.16</v>
      </c>
      <c r="W127" s="20">
        <f t="shared" si="2"/>
        <v>73364.479999999996</v>
      </c>
      <c r="Y127" s="15"/>
    </row>
    <row r="128" spans="1:25" ht="19.2" customHeight="1" x14ac:dyDescent="0.3">
      <c r="A128" s="178"/>
      <c r="B128" s="12" t="s">
        <v>71</v>
      </c>
      <c r="C128" s="12" t="s">
        <v>117</v>
      </c>
      <c r="D128" s="8" t="s">
        <v>94</v>
      </c>
      <c r="E128" s="57"/>
      <c r="F128" s="137" t="s">
        <v>13</v>
      </c>
      <c r="G128" s="137"/>
      <c r="H128" s="137"/>
      <c r="I128" s="49"/>
      <c r="J128" s="49"/>
      <c r="K128" s="49"/>
      <c r="V128">
        <v>714.45</v>
      </c>
      <c r="W128" s="20">
        <f t="shared" si="2"/>
        <v>91449.600000000006</v>
      </c>
      <c r="Y128" s="15"/>
    </row>
    <row r="129" spans="1:27" ht="22.2" customHeight="1" x14ac:dyDescent="0.3">
      <c r="A129" s="178"/>
      <c r="B129" s="12" t="s">
        <v>71</v>
      </c>
      <c r="C129" s="12" t="s">
        <v>117</v>
      </c>
      <c r="D129" s="8" t="s">
        <v>94</v>
      </c>
      <c r="E129" s="57"/>
      <c r="F129" s="137" t="s">
        <v>13</v>
      </c>
      <c r="G129" s="137"/>
      <c r="H129" s="137"/>
      <c r="I129" s="49"/>
      <c r="J129" s="49"/>
      <c r="K129" s="49"/>
      <c r="V129">
        <v>714.45</v>
      </c>
      <c r="W129" s="20">
        <f t="shared" si="2"/>
        <v>91449.600000000006</v>
      </c>
      <c r="Y129" s="15"/>
    </row>
    <row r="130" spans="1:27" ht="24.75" customHeight="1" x14ac:dyDescent="0.3">
      <c r="A130" s="178"/>
      <c r="B130" s="87" t="s">
        <v>15</v>
      </c>
      <c r="C130" s="12" t="s">
        <v>118</v>
      </c>
      <c r="D130" s="92" t="s">
        <v>226</v>
      </c>
      <c r="E130" s="9"/>
      <c r="F130" s="137" t="s">
        <v>13</v>
      </c>
      <c r="G130" s="137"/>
      <c r="H130" s="137"/>
      <c r="J130" s="15"/>
      <c r="V130">
        <v>842.05</v>
      </c>
      <c r="W130" s="20">
        <f t="shared" si="2"/>
        <v>101046</v>
      </c>
      <c r="Y130" s="21"/>
    </row>
    <row r="131" spans="1:27" ht="16.2" customHeight="1" x14ac:dyDescent="0.3">
      <c r="A131" s="178"/>
      <c r="B131" s="87" t="s">
        <v>15</v>
      </c>
      <c r="C131" s="60" t="s">
        <v>119</v>
      </c>
      <c r="D131" s="92" t="s">
        <v>212</v>
      </c>
      <c r="E131" s="9"/>
      <c r="F131" s="137" t="s">
        <v>13</v>
      </c>
      <c r="G131" s="137"/>
      <c r="H131" s="137"/>
      <c r="J131" s="15"/>
      <c r="V131">
        <v>865.7</v>
      </c>
      <c r="W131" s="20">
        <f t="shared" si="2"/>
        <v>194782.5</v>
      </c>
      <c r="Y131" s="21"/>
    </row>
    <row r="132" spans="1:27" ht="20.399999999999999" x14ac:dyDescent="0.3">
      <c r="A132" s="178"/>
      <c r="B132" s="96" t="s">
        <v>120</v>
      </c>
      <c r="C132" s="62" t="s">
        <v>121</v>
      </c>
      <c r="D132" s="97" t="s">
        <v>275</v>
      </c>
      <c r="E132" s="9"/>
      <c r="F132" s="137" t="s">
        <v>13</v>
      </c>
      <c r="G132" s="137"/>
      <c r="H132" s="137"/>
      <c r="I132">
        <v>363</v>
      </c>
      <c r="J132" s="15">
        <f>D132*I132</f>
        <v>77319</v>
      </c>
      <c r="V132" s="20">
        <v>443.3</v>
      </c>
      <c r="W132" s="20">
        <f t="shared" si="2"/>
        <v>94422.900000000009</v>
      </c>
      <c r="Z132" s="15">
        <f>SUM(Y124:Y129)</f>
        <v>0</v>
      </c>
      <c r="AA132" s="15"/>
    </row>
    <row r="133" spans="1:27" ht="20.399999999999999" customHeight="1" x14ac:dyDescent="0.3">
      <c r="A133" s="178"/>
      <c r="B133" s="96" t="s">
        <v>15</v>
      </c>
      <c r="C133" s="62" t="s">
        <v>122</v>
      </c>
      <c r="D133" s="92" t="s">
        <v>275</v>
      </c>
      <c r="E133" s="9"/>
      <c r="F133" s="137" t="s">
        <v>13</v>
      </c>
      <c r="G133" s="137"/>
      <c r="H133" s="137"/>
      <c r="I133" s="49" t="s">
        <v>123</v>
      </c>
      <c r="J133" s="15">
        <f>D133*I133</f>
        <v>99897</v>
      </c>
      <c r="V133">
        <v>443.3</v>
      </c>
      <c r="W133" s="20">
        <f t="shared" si="2"/>
        <v>94422.900000000009</v>
      </c>
    </row>
    <row r="134" spans="1:27" ht="18" customHeight="1" x14ac:dyDescent="0.3">
      <c r="A134" s="178"/>
      <c r="B134" s="96" t="s">
        <v>124</v>
      </c>
      <c r="C134" s="62" t="s">
        <v>125</v>
      </c>
      <c r="D134" s="92" t="s">
        <v>233</v>
      </c>
      <c r="E134" s="9"/>
      <c r="F134" s="137" t="s">
        <v>13</v>
      </c>
      <c r="G134" s="137"/>
      <c r="H134" s="137"/>
      <c r="I134" s="49"/>
      <c r="J134" s="15"/>
      <c r="V134">
        <v>990</v>
      </c>
      <c r="W134" s="20">
        <f t="shared" si="2"/>
        <v>115830</v>
      </c>
    </row>
    <row r="135" spans="1:27" ht="22.2" customHeight="1" x14ac:dyDescent="0.3">
      <c r="A135" s="178"/>
      <c r="B135" s="96" t="s">
        <v>98</v>
      </c>
      <c r="C135" s="12" t="s">
        <v>223</v>
      </c>
      <c r="D135" s="92" t="s">
        <v>226</v>
      </c>
      <c r="E135" s="9"/>
      <c r="F135" s="137" t="s">
        <v>13</v>
      </c>
      <c r="G135" s="137"/>
      <c r="H135" s="137"/>
      <c r="I135" s="49"/>
      <c r="J135" s="15"/>
      <c r="V135">
        <v>359.15</v>
      </c>
      <c r="W135" s="20">
        <f t="shared" si="2"/>
        <v>43098</v>
      </c>
    </row>
    <row r="136" spans="1:27" ht="20.399999999999999" customHeight="1" x14ac:dyDescent="0.3">
      <c r="A136" s="179"/>
      <c r="B136" s="96" t="s">
        <v>98</v>
      </c>
      <c r="C136" s="12" t="s">
        <v>224</v>
      </c>
      <c r="D136" s="97" t="s">
        <v>226</v>
      </c>
      <c r="E136" s="9"/>
      <c r="F136" s="137" t="s">
        <v>13</v>
      </c>
      <c r="G136" s="137"/>
      <c r="H136" s="137"/>
      <c r="I136" s="49"/>
      <c r="J136" s="15"/>
      <c r="V136">
        <v>359.15</v>
      </c>
      <c r="W136" s="20">
        <f t="shared" si="2"/>
        <v>43098</v>
      </c>
    </row>
    <row r="137" spans="1:27" ht="13.8" customHeight="1" x14ac:dyDescent="0.3">
      <c r="A137" s="177">
        <v>7</v>
      </c>
      <c r="B137" s="87" t="s">
        <v>99</v>
      </c>
      <c r="C137" s="60" t="s">
        <v>126</v>
      </c>
      <c r="D137" s="97" t="s">
        <v>226</v>
      </c>
      <c r="E137" s="9"/>
      <c r="F137" s="137" t="s">
        <v>13</v>
      </c>
      <c r="G137" s="137"/>
      <c r="H137" s="137"/>
      <c r="I137" s="49"/>
      <c r="J137" s="15"/>
      <c r="V137">
        <v>839.85</v>
      </c>
      <c r="W137" s="20">
        <f t="shared" si="2"/>
        <v>100782</v>
      </c>
    </row>
    <row r="138" spans="1:27" ht="14.4" customHeight="1" x14ac:dyDescent="0.3">
      <c r="A138" s="178"/>
      <c r="B138" s="87" t="s">
        <v>80</v>
      </c>
      <c r="C138" s="12" t="s">
        <v>214</v>
      </c>
      <c r="D138" s="97" t="s">
        <v>213</v>
      </c>
      <c r="E138" s="9"/>
      <c r="F138" s="137" t="s">
        <v>13</v>
      </c>
      <c r="G138" s="137"/>
      <c r="H138" s="137"/>
      <c r="I138" s="49"/>
      <c r="J138" s="15"/>
      <c r="V138">
        <v>722.96</v>
      </c>
      <c r="W138" s="20">
        <f t="shared" si="2"/>
        <v>85309.28</v>
      </c>
    </row>
    <row r="139" spans="1:27" ht="20.399999999999999" customHeight="1" x14ac:dyDescent="0.3">
      <c r="A139" s="178"/>
      <c r="B139" s="131" t="s">
        <v>82</v>
      </c>
      <c r="C139" s="64" t="s">
        <v>127</v>
      </c>
      <c r="D139" s="132" t="s">
        <v>213</v>
      </c>
      <c r="E139" s="37"/>
      <c r="F139" s="162" t="s">
        <v>13</v>
      </c>
      <c r="G139" s="162"/>
      <c r="H139" s="162"/>
      <c r="J139" s="15"/>
      <c r="V139">
        <v>800.25</v>
      </c>
      <c r="W139" s="20">
        <f t="shared" si="2"/>
        <v>94429.5</v>
      </c>
    </row>
    <row r="140" spans="1:27" ht="18" customHeight="1" x14ac:dyDescent="0.3">
      <c r="A140" s="178"/>
      <c r="B140" s="96" t="s">
        <v>128</v>
      </c>
      <c r="C140" s="60" t="s">
        <v>129</v>
      </c>
      <c r="D140" s="92" t="s">
        <v>213</v>
      </c>
      <c r="E140" s="9"/>
      <c r="F140" s="137" t="s">
        <v>13</v>
      </c>
      <c r="G140" s="137"/>
      <c r="H140" s="137"/>
      <c r="I140" s="49"/>
      <c r="J140" s="15"/>
      <c r="V140">
        <v>765.6</v>
      </c>
      <c r="W140" s="20">
        <f t="shared" si="2"/>
        <v>90340.800000000003</v>
      </c>
    </row>
    <row r="141" spans="1:27" ht="20.399999999999999" customHeight="1" x14ac:dyDescent="0.3">
      <c r="A141" s="178"/>
      <c r="B141" s="66" t="s">
        <v>78</v>
      </c>
      <c r="C141" s="60" t="s">
        <v>130</v>
      </c>
      <c r="D141" s="8" t="s">
        <v>22</v>
      </c>
      <c r="E141" s="9"/>
      <c r="F141" s="137" t="s">
        <v>13</v>
      </c>
      <c r="G141" s="137"/>
      <c r="H141" s="137"/>
      <c r="I141" s="158" t="s">
        <v>79</v>
      </c>
      <c r="J141" s="158"/>
      <c r="K141" s="158"/>
      <c r="V141">
        <v>429</v>
      </c>
      <c r="W141" s="20">
        <f t="shared" si="2"/>
        <v>0</v>
      </c>
      <c r="X141">
        <v>407</v>
      </c>
      <c r="Y141" s="21">
        <f>D141*X141</f>
        <v>0</v>
      </c>
    </row>
    <row r="142" spans="1:27" ht="22.5" customHeight="1" x14ac:dyDescent="0.3">
      <c r="A142" s="178"/>
      <c r="B142" s="87" t="s">
        <v>17</v>
      </c>
      <c r="C142" s="12" t="s">
        <v>131</v>
      </c>
      <c r="D142" s="92" t="s">
        <v>277</v>
      </c>
      <c r="E142" s="9"/>
      <c r="F142" s="137" t="s">
        <v>13</v>
      </c>
      <c r="G142" s="137"/>
      <c r="H142" s="137"/>
      <c r="I142" s="158" t="s">
        <v>132</v>
      </c>
      <c r="J142" s="158"/>
      <c r="K142" s="158"/>
      <c r="V142">
        <v>418.66</v>
      </c>
      <c r="W142" s="20">
        <f t="shared" ref="W142:W204" si="3">D142*V142</f>
        <v>42703.32</v>
      </c>
      <c r="Z142" s="15">
        <f>SUM(Y141:Y141)</f>
        <v>0</v>
      </c>
      <c r="AA142" s="15"/>
    </row>
    <row r="143" spans="1:27" ht="13.8" customHeight="1" x14ac:dyDescent="0.3">
      <c r="A143" s="178"/>
      <c r="B143" s="12" t="s">
        <v>18</v>
      </c>
      <c r="C143" s="12" t="s">
        <v>133</v>
      </c>
      <c r="D143" s="8" t="s">
        <v>94</v>
      </c>
      <c r="E143" s="9"/>
      <c r="F143" s="137" t="s">
        <v>13</v>
      </c>
      <c r="G143" s="137"/>
      <c r="H143" s="137"/>
      <c r="I143" s="49"/>
      <c r="J143" s="49"/>
      <c r="K143" s="49"/>
      <c r="V143">
        <v>793.1</v>
      </c>
      <c r="W143" s="20">
        <f t="shared" si="3"/>
        <v>101516.8</v>
      </c>
      <c r="Z143" s="15"/>
      <c r="AA143" s="15"/>
    </row>
    <row r="144" spans="1:27" ht="14.4" customHeight="1" x14ac:dyDescent="0.3">
      <c r="A144" s="179"/>
      <c r="B144" s="87" t="s">
        <v>19</v>
      </c>
      <c r="C144" s="12" t="s">
        <v>134</v>
      </c>
      <c r="D144" s="92" t="s">
        <v>278</v>
      </c>
      <c r="E144" s="9"/>
      <c r="F144" s="137" t="s">
        <v>13</v>
      </c>
      <c r="G144" s="137"/>
      <c r="H144" s="137"/>
      <c r="I144" s="49"/>
      <c r="J144" s="49"/>
      <c r="K144" s="49"/>
      <c r="V144">
        <v>702.9</v>
      </c>
      <c r="W144" s="20">
        <f t="shared" si="3"/>
        <v>62558.1</v>
      </c>
      <c r="Z144" s="15"/>
      <c r="AA144" s="15"/>
    </row>
    <row r="145" spans="1:25" ht="18.600000000000001" customHeight="1" x14ac:dyDescent="0.3">
      <c r="A145" s="59"/>
      <c r="B145" s="12" t="s">
        <v>135</v>
      </c>
      <c r="C145" s="12" t="s">
        <v>136</v>
      </c>
      <c r="D145" s="8" t="s">
        <v>22</v>
      </c>
      <c r="E145" s="9"/>
      <c r="F145" s="138" t="s">
        <v>137</v>
      </c>
      <c r="G145" s="138"/>
      <c r="H145" s="138"/>
      <c r="I145" s="158" t="s">
        <v>132</v>
      </c>
      <c r="J145" s="158"/>
      <c r="K145" s="158"/>
      <c r="V145">
        <v>500</v>
      </c>
      <c r="W145" s="20">
        <f t="shared" si="3"/>
        <v>0</v>
      </c>
    </row>
    <row r="146" spans="1:25" ht="22.2" customHeight="1" x14ac:dyDescent="0.3">
      <c r="A146" s="59"/>
      <c r="B146" s="61" t="s">
        <v>18</v>
      </c>
      <c r="C146" s="61" t="s">
        <v>138</v>
      </c>
      <c r="D146" s="8" t="s">
        <v>22</v>
      </c>
      <c r="E146" s="9"/>
      <c r="F146" s="138" t="s">
        <v>139</v>
      </c>
      <c r="G146" s="138"/>
      <c r="H146" s="138"/>
      <c r="I146">
        <v>418</v>
      </c>
      <c r="J146" s="15">
        <f>D146*I146</f>
        <v>0</v>
      </c>
      <c r="V146">
        <v>461.56</v>
      </c>
      <c r="W146" s="20">
        <f t="shared" si="3"/>
        <v>0</v>
      </c>
    </row>
    <row r="147" spans="1:25" ht="23.4" customHeight="1" x14ac:dyDescent="0.3">
      <c r="A147" s="59"/>
      <c r="B147" s="18" t="s">
        <v>80</v>
      </c>
      <c r="C147" s="18" t="s">
        <v>140</v>
      </c>
      <c r="D147" s="8" t="s">
        <v>22</v>
      </c>
      <c r="E147" s="9"/>
      <c r="F147" s="138" t="s">
        <v>110</v>
      </c>
      <c r="G147" s="138"/>
      <c r="H147" s="138"/>
      <c r="J147" s="15"/>
      <c r="V147">
        <v>47</v>
      </c>
      <c r="W147" s="20">
        <f t="shared" si="3"/>
        <v>0</v>
      </c>
    </row>
    <row r="148" spans="1:25" ht="21" customHeight="1" x14ac:dyDescent="0.3">
      <c r="A148" s="59"/>
      <c r="B148" s="67" t="s">
        <v>82</v>
      </c>
      <c r="C148" s="67" t="s">
        <v>141</v>
      </c>
      <c r="D148" s="8" t="s">
        <v>22</v>
      </c>
      <c r="E148" s="9"/>
      <c r="F148" s="138" t="s">
        <v>142</v>
      </c>
      <c r="G148" s="138"/>
      <c r="H148" s="138"/>
      <c r="V148">
        <v>157</v>
      </c>
      <c r="W148" s="20">
        <f t="shared" si="3"/>
        <v>0</v>
      </c>
    </row>
    <row r="149" spans="1:25" ht="24" customHeight="1" x14ac:dyDescent="0.3">
      <c r="A149" s="59"/>
      <c r="B149" s="67" t="s">
        <v>23</v>
      </c>
      <c r="C149" s="67" t="s">
        <v>143</v>
      </c>
      <c r="D149" s="8" t="s">
        <v>22</v>
      </c>
      <c r="E149" s="9"/>
      <c r="F149" s="138" t="s">
        <v>144</v>
      </c>
      <c r="G149" s="138"/>
      <c r="H149" s="138"/>
      <c r="V149">
        <v>311.3</v>
      </c>
      <c r="W149" s="20">
        <f t="shared" si="3"/>
        <v>0</v>
      </c>
    </row>
    <row r="150" spans="1:25" ht="21.6" customHeight="1" x14ac:dyDescent="0.3">
      <c r="A150" s="59"/>
      <c r="B150" s="67" t="s">
        <v>99</v>
      </c>
      <c r="C150" s="67" t="s">
        <v>145</v>
      </c>
      <c r="D150" s="8" t="s">
        <v>22</v>
      </c>
      <c r="E150" s="9"/>
      <c r="F150" s="138" t="s">
        <v>110</v>
      </c>
      <c r="G150" s="138"/>
      <c r="H150" s="138"/>
      <c r="W150" s="20">
        <f t="shared" si="3"/>
        <v>0</v>
      </c>
    </row>
    <row r="151" spans="1:25" ht="25.2" customHeight="1" x14ac:dyDescent="0.3">
      <c r="A151" s="59"/>
      <c r="B151" s="12" t="s">
        <v>11</v>
      </c>
      <c r="C151" s="12" t="s">
        <v>146</v>
      </c>
      <c r="D151" s="8" t="s">
        <v>22</v>
      </c>
      <c r="E151" s="9"/>
      <c r="F151" s="138" t="s">
        <v>147</v>
      </c>
      <c r="G151" s="138"/>
      <c r="H151" s="138"/>
      <c r="I151" s="158" t="s">
        <v>132</v>
      </c>
      <c r="J151" s="158"/>
      <c r="K151" s="158"/>
      <c r="V151">
        <v>405.24</v>
      </c>
      <c r="W151" s="20">
        <f t="shared" si="3"/>
        <v>0</v>
      </c>
      <c r="X151">
        <v>405.24</v>
      </c>
      <c r="Y151" s="15">
        <f>D151*X151</f>
        <v>0</v>
      </c>
    </row>
    <row r="152" spans="1:25" ht="25.8" customHeight="1" x14ac:dyDescent="0.3">
      <c r="A152" s="68"/>
      <c r="B152" s="63" t="s">
        <v>23</v>
      </c>
      <c r="C152" s="64" t="s">
        <v>148</v>
      </c>
      <c r="D152" s="65" t="s">
        <v>22</v>
      </c>
      <c r="E152" s="37"/>
      <c r="F152" s="154" t="s">
        <v>149</v>
      </c>
      <c r="G152" s="154"/>
      <c r="H152" s="154"/>
      <c r="I152">
        <v>628</v>
      </c>
      <c r="J152" s="15">
        <f>D152*I152</f>
        <v>0</v>
      </c>
      <c r="V152">
        <v>693.88</v>
      </c>
      <c r="W152" s="20">
        <f t="shared" si="3"/>
        <v>0</v>
      </c>
      <c r="X152">
        <v>660.88</v>
      </c>
      <c r="Y152">
        <f>W152*X152</f>
        <v>0</v>
      </c>
    </row>
    <row r="153" spans="1:25" ht="25.8" customHeight="1" thickBot="1" x14ac:dyDescent="0.35">
      <c r="A153" s="93"/>
      <c r="B153" s="87" t="s">
        <v>15</v>
      </c>
      <c r="C153" s="12" t="s">
        <v>272</v>
      </c>
      <c r="D153" s="92" t="s">
        <v>226</v>
      </c>
      <c r="E153" s="9"/>
      <c r="F153" s="137" t="s">
        <v>13</v>
      </c>
      <c r="G153" s="137"/>
      <c r="H153" s="137"/>
      <c r="J153" s="15"/>
      <c r="W153" s="20"/>
    </row>
    <row r="154" spans="1:25" ht="20.399999999999999" x14ac:dyDescent="0.3">
      <c r="A154" s="163">
        <v>8</v>
      </c>
      <c r="B154" s="25" t="s">
        <v>89</v>
      </c>
      <c r="C154" s="25" t="s">
        <v>150</v>
      </c>
      <c r="D154" s="40" t="s">
        <v>151</v>
      </c>
      <c r="E154" s="47"/>
      <c r="F154" s="150" t="s">
        <v>13</v>
      </c>
      <c r="G154" s="150"/>
      <c r="H154" s="150"/>
      <c r="J154" s="15"/>
      <c r="V154">
        <v>790.35</v>
      </c>
      <c r="W154" s="20">
        <f t="shared" si="3"/>
        <v>23710.5</v>
      </c>
    </row>
    <row r="155" spans="1:25" ht="20.399999999999999" x14ac:dyDescent="0.3">
      <c r="A155" s="164"/>
      <c r="B155" s="12" t="s">
        <v>73</v>
      </c>
      <c r="C155" s="12" t="s">
        <v>152</v>
      </c>
      <c r="D155" s="8" t="s">
        <v>74</v>
      </c>
      <c r="E155" s="9"/>
      <c r="F155" s="137" t="s">
        <v>13</v>
      </c>
      <c r="G155" s="137"/>
      <c r="H155" s="137"/>
      <c r="J155" s="15"/>
      <c r="V155">
        <v>605</v>
      </c>
      <c r="W155" s="20">
        <f t="shared" si="3"/>
        <v>30250</v>
      </c>
    </row>
    <row r="156" spans="1:25" ht="18.600000000000001" customHeight="1" x14ac:dyDescent="0.3">
      <c r="A156" s="164"/>
      <c r="B156" s="61" t="s">
        <v>78</v>
      </c>
      <c r="C156" s="62" t="s">
        <v>153</v>
      </c>
      <c r="D156" s="8" t="s">
        <v>22</v>
      </c>
      <c r="E156" s="9"/>
      <c r="F156" s="137" t="s">
        <v>13</v>
      </c>
      <c r="G156" s="137"/>
      <c r="H156" s="137"/>
      <c r="I156">
        <v>189</v>
      </c>
      <c r="J156" s="15">
        <f>D156*I156</f>
        <v>0</v>
      </c>
      <c r="V156">
        <v>208.34</v>
      </c>
      <c r="W156" s="20">
        <f t="shared" si="3"/>
        <v>0</v>
      </c>
      <c r="X156">
        <v>198.33</v>
      </c>
      <c r="Y156">
        <f>W156*X156</f>
        <v>0</v>
      </c>
    </row>
    <row r="157" spans="1:25" ht="19.2" customHeight="1" x14ac:dyDescent="0.3">
      <c r="A157" s="164"/>
      <c r="B157" s="61" t="s">
        <v>78</v>
      </c>
      <c r="C157" s="62" t="s">
        <v>154</v>
      </c>
      <c r="D157" s="8" t="s">
        <v>22</v>
      </c>
      <c r="E157" s="9"/>
      <c r="F157" s="137" t="s">
        <v>13</v>
      </c>
      <c r="G157" s="137"/>
      <c r="H157" s="137"/>
      <c r="J157" s="15"/>
      <c r="V157">
        <v>208.34</v>
      </c>
      <c r="W157" s="20">
        <f t="shared" si="3"/>
        <v>0</v>
      </c>
      <c r="X157">
        <v>198.33</v>
      </c>
      <c r="Y157">
        <f>W157*X157</f>
        <v>0</v>
      </c>
    </row>
    <row r="158" spans="1:25" ht="23.4" customHeight="1" x14ac:dyDescent="0.3">
      <c r="A158" s="164"/>
      <c r="B158" s="61" t="s">
        <v>99</v>
      </c>
      <c r="C158" s="62" t="s">
        <v>155</v>
      </c>
      <c r="D158" s="8" t="s">
        <v>22</v>
      </c>
      <c r="E158" s="9"/>
      <c r="F158" s="137" t="s">
        <v>13</v>
      </c>
      <c r="G158" s="137"/>
      <c r="H158" s="137"/>
      <c r="I158">
        <v>443</v>
      </c>
      <c r="J158" s="15">
        <f>D158*I158</f>
        <v>0</v>
      </c>
      <c r="V158">
        <v>465.96</v>
      </c>
      <c r="W158" s="20">
        <f t="shared" si="3"/>
        <v>0</v>
      </c>
      <c r="X158">
        <v>465.96</v>
      </c>
      <c r="Y158" s="15">
        <f>D158*X158</f>
        <v>0</v>
      </c>
    </row>
    <row r="159" spans="1:25" ht="30" customHeight="1" x14ac:dyDescent="0.3">
      <c r="A159" s="164"/>
      <c r="B159" s="96" t="s">
        <v>80</v>
      </c>
      <c r="C159" s="12" t="s">
        <v>228</v>
      </c>
      <c r="D159" s="92" t="s">
        <v>213</v>
      </c>
      <c r="E159" s="9"/>
      <c r="F159" s="137" t="s">
        <v>13</v>
      </c>
      <c r="G159" s="137"/>
      <c r="H159" s="137"/>
      <c r="I159" s="158" t="s">
        <v>132</v>
      </c>
      <c r="J159" s="158"/>
      <c r="K159" s="158"/>
      <c r="V159">
        <v>430.54</v>
      </c>
      <c r="W159" s="20">
        <f t="shared" si="3"/>
        <v>50803.72</v>
      </c>
      <c r="X159">
        <v>410</v>
      </c>
      <c r="Y159" s="15">
        <f>D159*X159</f>
        <v>48380</v>
      </c>
    </row>
    <row r="160" spans="1:25" ht="30" customHeight="1" x14ac:dyDescent="0.3">
      <c r="A160" s="164"/>
      <c r="B160" s="96" t="s">
        <v>128</v>
      </c>
      <c r="C160" s="60" t="s">
        <v>254</v>
      </c>
      <c r="D160" s="92" t="s">
        <v>213</v>
      </c>
      <c r="E160" s="9"/>
      <c r="F160" s="104"/>
      <c r="G160" s="104"/>
      <c r="H160" s="104"/>
      <c r="I160" s="105"/>
      <c r="J160" s="105"/>
      <c r="K160" s="105"/>
      <c r="W160" s="20"/>
      <c r="Y160" s="15"/>
    </row>
    <row r="161" spans="1:26" ht="18.600000000000001" customHeight="1" x14ac:dyDescent="0.3">
      <c r="A161" s="164"/>
      <c r="B161" s="96" t="s">
        <v>156</v>
      </c>
      <c r="C161" s="62" t="s">
        <v>157</v>
      </c>
      <c r="D161" s="92" t="s">
        <v>213</v>
      </c>
      <c r="E161" s="9"/>
      <c r="F161" s="137" t="s">
        <v>13</v>
      </c>
      <c r="G161" s="137"/>
      <c r="H161" s="137"/>
      <c r="I161" s="44"/>
      <c r="J161" s="21"/>
      <c r="V161" s="20">
        <v>719.95</v>
      </c>
      <c r="W161" s="20">
        <f t="shared" si="3"/>
        <v>84954.1</v>
      </c>
    </row>
    <row r="162" spans="1:26" ht="24" customHeight="1" x14ac:dyDescent="0.3">
      <c r="A162" s="164"/>
      <c r="B162" s="96" t="s">
        <v>82</v>
      </c>
      <c r="C162" s="62" t="s">
        <v>229</v>
      </c>
      <c r="D162" s="92" t="s">
        <v>213</v>
      </c>
      <c r="E162" s="9"/>
      <c r="F162" s="137" t="s">
        <v>13</v>
      </c>
      <c r="G162" s="137"/>
      <c r="H162" s="137"/>
      <c r="I162" s="44">
        <v>389</v>
      </c>
      <c r="J162" s="21">
        <f>D162*I162</f>
        <v>45902</v>
      </c>
      <c r="V162">
        <v>418</v>
      </c>
      <c r="W162" s="20">
        <f t="shared" si="3"/>
        <v>49324</v>
      </c>
      <c r="X162">
        <v>405</v>
      </c>
      <c r="Y162" s="15">
        <f>D162*X162</f>
        <v>47790</v>
      </c>
    </row>
    <row r="163" spans="1:26" ht="24.6" customHeight="1" x14ac:dyDescent="0.3">
      <c r="A163" s="164"/>
      <c r="B163" s="61" t="s">
        <v>78</v>
      </c>
      <c r="C163" s="62" t="s">
        <v>158</v>
      </c>
      <c r="D163" s="8" t="s">
        <v>22</v>
      </c>
      <c r="E163" s="9"/>
      <c r="F163" s="137" t="s">
        <v>13</v>
      </c>
      <c r="G163" s="137"/>
      <c r="H163" s="137"/>
      <c r="V163">
        <v>451</v>
      </c>
      <c r="W163" s="20">
        <f t="shared" si="3"/>
        <v>0</v>
      </c>
      <c r="Z163" s="15">
        <f>SUM(Y151:Y162)</f>
        <v>96170</v>
      </c>
    </row>
    <row r="164" spans="1:26" ht="25.8" customHeight="1" x14ac:dyDescent="0.3">
      <c r="A164" s="164"/>
      <c r="B164" s="61" t="s">
        <v>18</v>
      </c>
      <c r="C164" s="62" t="s">
        <v>159</v>
      </c>
      <c r="D164" s="8" t="s">
        <v>22</v>
      </c>
      <c r="E164" s="9"/>
      <c r="F164" s="137" t="s">
        <v>13</v>
      </c>
      <c r="G164" s="137"/>
      <c r="H164" s="137"/>
      <c r="I164">
        <v>418</v>
      </c>
      <c r="J164" s="15">
        <f>D164*I164</f>
        <v>0</v>
      </c>
      <c r="V164">
        <v>461.89</v>
      </c>
      <c r="W164" s="20">
        <f t="shared" si="3"/>
        <v>0</v>
      </c>
    </row>
    <row r="165" spans="1:26" ht="19.2" customHeight="1" x14ac:dyDescent="0.3">
      <c r="A165" s="164"/>
      <c r="B165" s="111" t="s">
        <v>124</v>
      </c>
      <c r="C165" s="111" t="s">
        <v>235</v>
      </c>
      <c r="D165" s="92" t="s">
        <v>233</v>
      </c>
      <c r="E165" s="9"/>
      <c r="F165" s="165" t="s">
        <v>13</v>
      </c>
      <c r="G165" s="166"/>
      <c r="H165" s="167"/>
      <c r="I165" s="168"/>
      <c r="J165" s="158"/>
      <c r="K165" s="158"/>
      <c r="V165">
        <v>500</v>
      </c>
      <c r="W165" s="20">
        <f t="shared" si="3"/>
        <v>58500</v>
      </c>
    </row>
    <row r="166" spans="1:26" ht="19.2" customHeight="1" x14ac:dyDescent="0.3">
      <c r="A166" s="164"/>
      <c r="B166" s="111" t="s">
        <v>160</v>
      </c>
      <c r="C166" s="69" t="s">
        <v>232</v>
      </c>
      <c r="D166" s="92" t="s">
        <v>233</v>
      </c>
      <c r="E166" s="9"/>
      <c r="F166" s="137" t="s">
        <v>13</v>
      </c>
      <c r="G166" s="137"/>
      <c r="H166" s="137"/>
      <c r="I166" s="49"/>
      <c r="J166" s="49"/>
      <c r="K166" s="49"/>
      <c r="V166">
        <v>394</v>
      </c>
      <c r="W166" s="20">
        <f t="shared" si="3"/>
        <v>46098</v>
      </c>
    </row>
    <row r="167" spans="1:26" ht="21.6" customHeight="1" x14ac:dyDescent="0.3">
      <c r="A167" s="164"/>
      <c r="B167" s="111" t="s">
        <v>160</v>
      </c>
      <c r="C167" s="69" t="s">
        <v>231</v>
      </c>
      <c r="D167" s="92" t="s">
        <v>233</v>
      </c>
      <c r="E167" s="9"/>
      <c r="F167" s="137" t="s">
        <v>13</v>
      </c>
      <c r="G167" s="137"/>
      <c r="H167" s="137"/>
      <c r="I167" s="103"/>
      <c r="J167" s="103"/>
      <c r="K167" s="103"/>
      <c r="W167" s="20"/>
    </row>
    <row r="168" spans="1:26" ht="34.799999999999997" customHeight="1" x14ac:dyDescent="0.3">
      <c r="A168" s="164"/>
      <c r="B168" s="12" t="s">
        <v>20</v>
      </c>
      <c r="C168" s="69" t="s">
        <v>162</v>
      </c>
      <c r="D168" s="8" t="s">
        <v>22</v>
      </c>
      <c r="E168" s="9"/>
      <c r="F168" s="137" t="s">
        <v>13</v>
      </c>
      <c r="G168" s="137"/>
      <c r="H168" s="137"/>
      <c r="I168">
        <v>395</v>
      </c>
      <c r="J168" s="15">
        <f>D168*I168</f>
        <v>0</v>
      </c>
      <c r="V168">
        <v>436.26</v>
      </c>
      <c r="W168" s="20">
        <f t="shared" si="3"/>
        <v>0</v>
      </c>
    </row>
    <row r="169" spans="1:26" ht="24" customHeight="1" x14ac:dyDescent="0.3">
      <c r="A169" s="164"/>
      <c r="B169" s="12" t="s">
        <v>135</v>
      </c>
      <c r="C169" s="69" t="s">
        <v>163</v>
      </c>
      <c r="D169" s="8" t="s">
        <v>22</v>
      </c>
      <c r="E169" s="9"/>
      <c r="F169" s="137" t="s">
        <v>13</v>
      </c>
      <c r="G169" s="137"/>
      <c r="H169" s="137"/>
      <c r="V169">
        <v>500</v>
      </c>
      <c r="W169" s="20">
        <f t="shared" si="3"/>
        <v>0</v>
      </c>
    </row>
    <row r="170" spans="1:26" ht="24.6" customHeight="1" thickBot="1" x14ac:dyDescent="0.35">
      <c r="A170" s="164"/>
      <c r="B170" s="35" t="s">
        <v>80</v>
      </c>
      <c r="C170" s="18" t="s">
        <v>164</v>
      </c>
      <c r="D170" s="8" t="s">
        <v>22</v>
      </c>
      <c r="E170" s="9"/>
      <c r="F170" s="137" t="s">
        <v>13</v>
      </c>
      <c r="G170" s="137"/>
      <c r="H170" s="137"/>
      <c r="V170">
        <v>105</v>
      </c>
      <c r="W170" s="20">
        <f t="shared" si="3"/>
        <v>0</v>
      </c>
    </row>
    <row r="171" spans="1:26" ht="31.2" customHeight="1" thickBot="1" x14ac:dyDescent="0.35">
      <c r="A171" s="163">
        <v>9</v>
      </c>
      <c r="B171" s="25" t="s">
        <v>23</v>
      </c>
      <c r="C171" s="25" t="s">
        <v>165</v>
      </c>
      <c r="D171" s="71" t="s">
        <v>22</v>
      </c>
      <c r="E171" s="26"/>
      <c r="F171" s="136" t="s">
        <v>13</v>
      </c>
      <c r="G171" s="136"/>
      <c r="H171" s="136"/>
      <c r="I171" s="49"/>
      <c r="J171" s="49"/>
      <c r="K171" s="49"/>
      <c r="V171">
        <v>660.77</v>
      </c>
      <c r="W171" s="20">
        <f t="shared" si="3"/>
        <v>0</v>
      </c>
    </row>
    <row r="172" spans="1:26" ht="19.8" customHeight="1" thickBot="1" x14ac:dyDescent="0.35">
      <c r="A172" s="164"/>
      <c r="B172" s="12" t="s">
        <v>89</v>
      </c>
      <c r="C172" s="12" t="s">
        <v>166</v>
      </c>
      <c r="D172" s="8" t="s">
        <v>22</v>
      </c>
      <c r="E172" s="9"/>
      <c r="F172" s="136" t="s">
        <v>13</v>
      </c>
      <c r="G172" s="136"/>
      <c r="H172" s="136"/>
      <c r="I172" s="49"/>
      <c r="J172" s="49"/>
      <c r="K172" s="49"/>
      <c r="V172">
        <v>460.46</v>
      </c>
      <c r="W172" s="20">
        <f t="shared" si="3"/>
        <v>0</v>
      </c>
    </row>
    <row r="173" spans="1:26" ht="21" customHeight="1" thickBot="1" x14ac:dyDescent="0.35">
      <c r="A173" s="164"/>
      <c r="B173" s="12" t="s">
        <v>89</v>
      </c>
      <c r="C173" s="12" t="s">
        <v>167</v>
      </c>
      <c r="D173" s="8" t="s">
        <v>22</v>
      </c>
      <c r="E173" s="9"/>
      <c r="F173" s="136" t="s">
        <v>13</v>
      </c>
      <c r="G173" s="136"/>
      <c r="H173" s="136"/>
      <c r="I173" s="49"/>
      <c r="J173" s="49"/>
      <c r="K173" s="49"/>
      <c r="V173">
        <v>636.57000000000005</v>
      </c>
      <c r="W173" s="20">
        <f t="shared" si="3"/>
        <v>0</v>
      </c>
    </row>
    <row r="174" spans="1:26" ht="18" customHeight="1" thickBot="1" x14ac:dyDescent="0.35">
      <c r="A174" s="164"/>
      <c r="B174" s="12" t="s">
        <v>78</v>
      </c>
      <c r="C174" s="12" t="s">
        <v>168</v>
      </c>
      <c r="D174" s="8" t="s">
        <v>22</v>
      </c>
      <c r="E174" s="9"/>
      <c r="F174" s="136" t="s">
        <v>13</v>
      </c>
      <c r="G174" s="136"/>
      <c r="H174" s="136"/>
      <c r="I174" s="49"/>
      <c r="J174" s="49"/>
      <c r="K174" s="49"/>
      <c r="V174">
        <v>208.34</v>
      </c>
      <c r="W174" s="20">
        <f t="shared" si="3"/>
        <v>0</v>
      </c>
    </row>
    <row r="175" spans="1:26" ht="22.2" customHeight="1" thickBot="1" x14ac:dyDescent="0.35">
      <c r="A175" s="164"/>
      <c r="B175" s="12" t="s">
        <v>78</v>
      </c>
      <c r="C175" s="12" t="s">
        <v>169</v>
      </c>
      <c r="D175" s="8" t="s">
        <v>22</v>
      </c>
      <c r="E175" s="9"/>
      <c r="F175" s="136" t="s">
        <v>13</v>
      </c>
      <c r="G175" s="136"/>
      <c r="H175" s="136"/>
      <c r="I175" s="49"/>
      <c r="J175" s="49"/>
      <c r="K175" s="49"/>
      <c r="V175">
        <v>208.34</v>
      </c>
      <c r="W175" s="20">
        <f t="shared" si="3"/>
        <v>0</v>
      </c>
    </row>
    <row r="176" spans="1:26" ht="21.6" customHeight="1" thickBot="1" x14ac:dyDescent="0.35">
      <c r="A176" s="164"/>
      <c r="B176" s="12" t="s">
        <v>78</v>
      </c>
      <c r="C176" s="62" t="s">
        <v>170</v>
      </c>
      <c r="D176" s="72" t="s">
        <v>22</v>
      </c>
      <c r="E176" s="9"/>
      <c r="F176" s="136" t="s">
        <v>13</v>
      </c>
      <c r="G176" s="136"/>
      <c r="H176" s="136"/>
      <c r="I176" s="158" t="s">
        <v>79</v>
      </c>
      <c r="J176" s="158"/>
      <c r="K176" s="158"/>
      <c r="V176">
        <v>451</v>
      </c>
      <c r="W176" s="20">
        <f t="shared" si="3"/>
        <v>0</v>
      </c>
    </row>
    <row r="177" spans="1:25" ht="27.6" customHeight="1" thickBot="1" x14ac:dyDescent="0.35">
      <c r="A177" s="164"/>
      <c r="B177" s="12" t="s">
        <v>99</v>
      </c>
      <c r="C177" s="62" t="s">
        <v>171</v>
      </c>
      <c r="D177" s="72" t="s">
        <v>22</v>
      </c>
      <c r="E177" s="9"/>
      <c r="F177" s="136" t="s">
        <v>13</v>
      </c>
      <c r="G177" s="136"/>
      <c r="H177" s="136"/>
      <c r="I177" s="49"/>
      <c r="J177" s="49"/>
      <c r="K177" s="49"/>
      <c r="V177">
        <v>489.28</v>
      </c>
      <c r="W177" s="20">
        <f>V177*30</f>
        <v>14678.4</v>
      </c>
    </row>
    <row r="178" spans="1:25" ht="20.399999999999999" customHeight="1" thickBot="1" x14ac:dyDescent="0.35">
      <c r="A178" s="164"/>
      <c r="B178" s="12" t="s">
        <v>80</v>
      </c>
      <c r="C178" s="62" t="s">
        <v>172</v>
      </c>
      <c r="D178" s="72" t="s">
        <v>22</v>
      </c>
      <c r="E178" s="9"/>
      <c r="F178" s="136" t="s">
        <v>13</v>
      </c>
      <c r="G178" s="136"/>
      <c r="H178" s="136"/>
      <c r="I178" s="49"/>
      <c r="J178" s="49"/>
      <c r="K178" s="49"/>
      <c r="V178">
        <v>410</v>
      </c>
      <c r="W178" s="20">
        <f t="shared" si="3"/>
        <v>0</v>
      </c>
    </row>
    <row r="179" spans="1:25" ht="23.25" customHeight="1" thickBot="1" x14ac:dyDescent="0.35">
      <c r="A179" s="164"/>
      <c r="B179" s="61" t="s">
        <v>120</v>
      </c>
      <c r="C179" s="62" t="s">
        <v>121</v>
      </c>
      <c r="D179" s="72" t="s">
        <v>173</v>
      </c>
      <c r="E179" s="9"/>
      <c r="F179" s="136" t="s">
        <v>13</v>
      </c>
      <c r="G179" s="136"/>
      <c r="H179" s="136"/>
      <c r="I179" s="49"/>
      <c r="J179" s="49"/>
      <c r="K179" s="49"/>
      <c r="W179" s="20"/>
    </row>
    <row r="180" spans="1:25" ht="23.25" customHeight="1" thickBot="1" x14ac:dyDescent="0.35">
      <c r="A180" s="164"/>
      <c r="B180" s="61" t="s">
        <v>15</v>
      </c>
      <c r="C180" s="62" t="s">
        <v>122</v>
      </c>
      <c r="D180" s="72" t="s">
        <v>173</v>
      </c>
      <c r="E180" s="9"/>
      <c r="F180" s="136" t="s">
        <v>13</v>
      </c>
      <c r="G180" s="136"/>
      <c r="H180" s="136"/>
      <c r="I180" s="49"/>
      <c r="J180" s="49"/>
      <c r="K180" s="49"/>
      <c r="W180" s="20"/>
    </row>
    <row r="181" spans="1:25" ht="23.25" customHeight="1" x14ac:dyDescent="0.3">
      <c r="A181" s="164"/>
      <c r="B181" s="12" t="s">
        <v>89</v>
      </c>
      <c r="C181" s="12" t="s">
        <v>174</v>
      </c>
      <c r="D181" s="72" t="s">
        <v>77</v>
      </c>
      <c r="E181" s="9"/>
      <c r="F181" s="137" t="s">
        <v>175</v>
      </c>
      <c r="G181" s="137"/>
      <c r="H181" s="137"/>
      <c r="I181" s="49"/>
      <c r="J181" s="49"/>
      <c r="K181" s="49"/>
      <c r="V181">
        <v>735.83</v>
      </c>
      <c r="W181" s="20">
        <f t="shared" si="3"/>
        <v>51508.100000000006</v>
      </c>
    </row>
    <row r="182" spans="1:25" ht="23.25" customHeight="1" x14ac:dyDescent="0.3">
      <c r="A182" s="164"/>
      <c r="B182" s="12" t="s">
        <v>73</v>
      </c>
      <c r="C182" s="12" t="s">
        <v>176</v>
      </c>
      <c r="D182" s="72" t="s">
        <v>74</v>
      </c>
      <c r="E182" s="9"/>
      <c r="F182" s="137" t="s">
        <v>175</v>
      </c>
      <c r="G182" s="137"/>
      <c r="H182" s="137"/>
      <c r="I182" s="49"/>
      <c r="J182" s="49"/>
      <c r="K182" s="49"/>
      <c r="V182">
        <v>1091.75</v>
      </c>
      <c r="W182" s="20">
        <f t="shared" si="3"/>
        <v>54587.5</v>
      </c>
    </row>
    <row r="183" spans="1:25" ht="23.25" customHeight="1" x14ac:dyDescent="0.3">
      <c r="A183" s="164"/>
      <c r="B183" s="96" t="s">
        <v>156</v>
      </c>
      <c r="C183" s="62" t="s">
        <v>234</v>
      </c>
      <c r="D183" s="92" t="s">
        <v>213</v>
      </c>
      <c r="E183" s="9"/>
      <c r="F183" s="137" t="s">
        <v>13</v>
      </c>
      <c r="G183" s="137"/>
      <c r="H183" s="137"/>
      <c r="I183" s="103"/>
      <c r="J183" s="103"/>
      <c r="K183" s="103"/>
      <c r="W183" s="20"/>
    </row>
    <row r="184" spans="1:25" ht="26.4" customHeight="1" x14ac:dyDescent="0.3">
      <c r="A184" s="164"/>
      <c r="B184" s="35" t="s">
        <v>156</v>
      </c>
      <c r="C184" s="35" t="s">
        <v>177</v>
      </c>
      <c r="D184" s="72" t="s">
        <v>22</v>
      </c>
      <c r="E184" s="9"/>
      <c r="F184" s="138" t="s">
        <v>112</v>
      </c>
      <c r="G184" s="138"/>
      <c r="H184" s="138"/>
      <c r="V184">
        <v>256</v>
      </c>
      <c r="W184" s="20">
        <f t="shared" si="3"/>
        <v>0</v>
      </c>
    </row>
    <row r="185" spans="1:25" ht="19.8" customHeight="1" x14ac:dyDescent="0.3">
      <c r="A185" s="164"/>
      <c r="B185" s="35" t="s">
        <v>23</v>
      </c>
      <c r="C185" s="35" t="s">
        <v>178</v>
      </c>
      <c r="D185" s="43">
        <v>0</v>
      </c>
      <c r="E185" s="9"/>
      <c r="F185" s="138" t="s">
        <v>110</v>
      </c>
      <c r="G185" s="138"/>
      <c r="H185" s="138"/>
      <c r="I185" s="158" t="s">
        <v>79</v>
      </c>
      <c r="J185" s="158"/>
      <c r="K185" s="158"/>
      <c r="V185" s="20">
        <v>311.3</v>
      </c>
      <c r="W185" s="20">
        <f t="shared" si="3"/>
        <v>0</v>
      </c>
      <c r="X185">
        <v>405</v>
      </c>
      <c r="Y185" s="15" t="e">
        <f>#REF!*X185</f>
        <v>#REF!</v>
      </c>
    </row>
    <row r="186" spans="1:25" ht="15.6" customHeight="1" x14ac:dyDescent="0.3">
      <c r="A186" s="164"/>
      <c r="B186" s="87" t="s">
        <v>161</v>
      </c>
      <c r="C186" s="12" t="s">
        <v>179</v>
      </c>
      <c r="D186" s="90">
        <v>117</v>
      </c>
      <c r="E186" s="9"/>
      <c r="F186" s="137" t="s">
        <v>175</v>
      </c>
      <c r="G186" s="137"/>
      <c r="H186" s="137"/>
      <c r="I186" s="49"/>
      <c r="J186" s="49"/>
      <c r="K186" s="49"/>
      <c r="V186" s="20">
        <v>631.4</v>
      </c>
      <c r="W186" s="20">
        <f t="shared" si="3"/>
        <v>73873.8</v>
      </c>
      <c r="Y186" s="15"/>
    </row>
    <row r="187" spans="1:25" ht="13.8" customHeight="1" thickBot="1" x14ac:dyDescent="0.35">
      <c r="A187" s="145" t="s">
        <v>180</v>
      </c>
      <c r="B187" s="146"/>
      <c r="C187" s="146"/>
      <c r="D187" s="169"/>
      <c r="E187" s="73"/>
      <c r="F187" s="170"/>
      <c r="G187" s="171"/>
      <c r="H187" s="172"/>
      <c r="W187" s="20">
        <f t="shared" si="3"/>
        <v>0</v>
      </c>
    </row>
    <row r="188" spans="1:25" ht="24" customHeight="1" thickBot="1" x14ac:dyDescent="0.35">
      <c r="A188" s="106"/>
      <c r="B188" s="120" t="s">
        <v>11</v>
      </c>
      <c r="C188" s="74" t="s">
        <v>257</v>
      </c>
      <c r="D188" s="121" t="s">
        <v>256</v>
      </c>
      <c r="E188" s="73"/>
      <c r="F188" s="107"/>
      <c r="G188" s="108"/>
      <c r="H188" s="109"/>
      <c r="W188" s="20"/>
    </row>
    <row r="189" spans="1:25" ht="24" customHeight="1" thickBot="1" x14ac:dyDescent="0.35">
      <c r="A189" s="102"/>
      <c r="B189" s="120" t="s">
        <v>23</v>
      </c>
      <c r="C189" s="75" t="s">
        <v>246</v>
      </c>
      <c r="D189" s="121" t="s">
        <v>281</v>
      </c>
      <c r="E189" s="73"/>
      <c r="F189" s="137" t="s">
        <v>175</v>
      </c>
      <c r="G189" s="137"/>
      <c r="H189" s="137"/>
      <c r="W189" s="20"/>
    </row>
    <row r="190" spans="1:25" ht="18.75" customHeight="1" x14ac:dyDescent="0.3">
      <c r="A190" s="174">
        <v>10</v>
      </c>
      <c r="B190" s="120" t="s">
        <v>71</v>
      </c>
      <c r="C190" s="75" t="s">
        <v>265</v>
      </c>
      <c r="D190" s="128" t="s">
        <v>256</v>
      </c>
      <c r="E190" s="47"/>
      <c r="F190" s="150" t="s">
        <v>175</v>
      </c>
      <c r="G190" s="150"/>
      <c r="H190" s="150"/>
      <c r="V190">
        <v>639.65</v>
      </c>
      <c r="W190" s="20">
        <f t="shared" si="3"/>
        <v>38379</v>
      </c>
    </row>
    <row r="191" spans="1:25" ht="18.75" customHeight="1" x14ac:dyDescent="0.3">
      <c r="A191" s="175"/>
      <c r="B191" s="113" t="s">
        <v>71</v>
      </c>
      <c r="C191" s="76" t="s">
        <v>266</v>
      </c>
      <c r="D191" s="114" t="s">
        <v>256</v>
      </c>
      <c r="E191" s="9"/>
      <c r="F191" s="137" t="s">
        <v>175</v>
      </c>
      <c r="G191" s="137"/>
      <c r="H191" s="137"/>
      <c r="V191">
        <v>639.65</v>
      </c>
      <c r="W191" s="20">
        <f t="shared" si="3"/>
        <v>38379</v>
      </c>
    </row>
    <row r="192" spans="1:25" ht="21" customHeight="1" x14ac:dyDescent="0.3">
      <c r="A192" s="175"/>
      <c r="B192" s="113" t="s">
        <v>15</v>
      </c>
      <c r="C192" s="76" t="s">
        <v>181</v>
      </c>
      <c r="D192" s="114" t="s">
        <v>256</v>
      </c>
      <c r="E192" s="9"/>
      <c r="F192" s="137" t="s">
        <v>175</v>
      </c>
      <c r="G192" s="137"/>
      <c r="H192" s="137"/>
      <c r="V192">
        <v>828.3</v>
      </c>
      <c r="W192" s="20">
        <f t="shared" si="3"/>
        <v>49698</v>
      </c>
    </row>
    <row r="193" spans="1:25" ht="21" customHeight="1" x14ac:dyDescent="0.3">
      <c r="A193" s="175"/>
      <c r="B193" s="113" t="s">
        <v>124</v>
      </c>
      <c r="C193" s="76" t="s">
        <v>260</v>
      </c>
      <c r="D193" s="114" t="s">
        <v>256</v>
      </c>
      <c r="E193" s="9"/>
      <c r="F193" s="104"/>
      <c r="G193" s="104"/>
      <c r="H193" s="104"/>
      <c r="W193" s="20"/>
    </row>
    <row r="194" spans="1:25" ht="21" customHeight="1" x14ac:dyDescent="0.3">
      <c r="A194" s="175"/>
      <c r="B194" s="113" t="s">
        <v>99</v>
      </c>
      <c r="C194" s="76" t="s">
        <v>248</v>
      </c>
      <c r="D194" s="114" t="s">
        <v>256</v>
      </c>
      <c r="E194" s="9"/>
      <c r="F194" s="137" t="s">
        <v>175</v>
      </c>
      <c r="G194" s="137"/>
      <c r="H194" s="137"/>
      <c r="W194" s="20"/>
    </row>
    <row r="195" spans="1:25" ht="19.2" customHeight="1" x14ac:dyDescent="0.3">
      <c r="A195" s="175"/>
      <c r="B195" s="113" t="s">
        <v>80</v>
      </c>
      <c r="C195" s="62" t="s">
        <v>238</v>
      </c>
      <c r="D195" s="114" t="s">
        <v>256</v>
      </c>
      <c r="E195" s="9"/>
      <c r="F195" s="137" t="s">
        <v>175</v>
      </c>
      <c r="G195" s="137"/>
      <c r="H195" s="137"/>
      <c r="I195" s="49"/>
      <c r="J195" s="49"/>
      <c r="K195" s="49"/>
      <c r="V195">
        <v>697.95</v>
      </c>
      <c r="W195" s="20">
        <f t="shared" si="3"/>
        <v>41877</v>
      </c>
      <c r="Y195" s="44"/>
    </row>
    <row r="196" spans="1:25" ht="23.25" customHeight="1" x14ac:dyDescent="0.3">
      <c r="A196" s="175"/>
      <c r="B196" s="113" t="s">
        <v>82</v>
      </c>
      <c r="C196" s="62" t="s">
        <v>182</v>
      </c>
      <c r="D196" s="114" t="s">
        <v>256</v>
      </c>
      <c r="E196" s="9"/>
      <c r="F196" s="137" t="s">
        <v>175</v>
      </c>
      <c r="G196" s="137"/>
      <c r="H196" s="137"/>
      <c r="I196" s="49"/>
      <c r="J196" s="49"/>
      <c r="K196" s="49"/>
      <c r="V196">
        <v>718.3</v>
      </c>
      <c r="W196" s="20">
        <f t="shared" si="3"/>
        <v>43098</v>
      </c>
      <c r="Y196" s="44"/>
    </row>
    <row r="197" spans="1:25" ht="15.6" customHeight="1" x14ac:dyDescent="0.3">
      <c r="A197" s="175"/>
      <c r="B197" s="113" t="s">
        <v>156</v>
      </c>
      <c r="C197" s="62" t="s">
        <v>183</v>
      </c>
      <c r="D197" s="114" t="s">
        <v>256</v>
      </c>
      <c r="E197" s="9"/>
      <c r="F197" s="137" t="s">
        <v>175</v>
      </c>
      <c r="G197" s="137"/>
      <c r="H197" s="137"/>
      <c r="I197" s="49"/>
      <c r="J197" s="49"/>
      <c r="K197" s="49"/>
      <c r="V197">
        <v>687.5</v>
      </c>
      <c r="W197" s="20">
        <f t="shared" si="3"/>
        <v>41250</v>
      </c>
      <c r="Y197" s="44"/>
    </row>
    <row r="198" spans="1:25" ht="15.75" customHeight="1" x14ac:dyDescent="0.3">
      <c r="A198" s="175"/>
      <c r="B198" s="62" t="s">
        <v>128</v>
      </c>
      <c r="C198" s="62" t="s">
        <v>184</v>
      </c>
      <c r="D198" s="72" t="s">
        <v>185</v>
      </c>
      <c r="E198" s="9"/>
      <c r="F198" s="137" t="s">
        <v>186</v>
      </c>
      <c r="G198" s="137"/>
      <c r="H198" s="137"/>
      <c r="I198" s="49"/>
      <c r="J198" s="49"/>
      <c r="K198" s="49"/>
      <c r="V198">
        <v>729.49</v>
      </c>
      <c r="W198" s="20">
        <f t="shared" si="3"/>
        <v>25532.15</v>
      </c>
    </row>
    <row r="199" spans="1:25" ht="18" customHeight="1" x14ac:dyDescent="0.3">
      <c r="A199" s="175"/>
      <c r="B199" s="62" t="s">
        <v>156</v>
      </c>
      <c r="C199" s="62" t="s">
        <v>187</v>
      </c>
      <c r="D199" s="72" t="s">
        <v>22</v>
      </c>
      <c r="E199" s="9"/>
      <c r="F199" s="138" t="s">
        <v>188</v>
      </c>
      <c r="G199" s="138"/>
      <c r="H199" s="138"/>
      <c r="V199">
        <v>478.72</v>
      </c>
      <c r="W199" s="20">
        <f t="shared" si="3"/>
        <v>0</v>
      </c>
    </row>
    <row r="200" spans="1:25" ht="22.2" customHeight="1" x14ac:dyDescent="0.3">
      <c r="A200" s="175"/>
      <c r="B200" s="62" t="s">
        <v>189</v>
      </c>
      <c r="C200" s="62" t="s">
        <v>190</v>
      </c>
      <c r="D200" s="72" t="s">
        <v>22</v>
      </c>
      <c r="E200" s="9"/>
      <c r="F200" s="138" t="s">
        <v>188</v>
      </c>
      <c r="G200" s="138"/>
      <c r="H200" s="138"/>
      <c r="V200">
        <v>330</v>
      </c>
      <c r="W200" s="20">
        <f t="shared" si="3"/>
        <v>0</v>
      </c>
    </row>
    <row r="201" spans="1:25" ht="23.4" customHeight="1" x14ac:dyDescent="0.3">
      <c r="A201" s="175"/>
      <c r="B201" s="87" t="s">
        <v>20</v>
      </c>
      <c r="C201" s="62" t="s">
        <v>241</v>
      </c>
      <c r="D201" s="114" t="s">
        <v>256</v>
      </c>
      <c r="E201" s="9"/>
      <c r="F201" s="139" t="s">
        <v>188</v>
      </c>
      <c r="G201" s="139"/>
      <c r="H201" s="139"/>
      <c r="I201">
        <v>403</v>
      </c>
      <c r="J201" s="15">
        <f>D201*I201</f>
        <v>24180</v>
      </c>
      <c r="V201">
        <v>444.29</v>
      </c>
      <c r="W201" s="20">
        <f t="shared" si="3"/>
        <v>26657.4</v>
      </c>
    </row>
    <row r="202" spans="1:25" ht="23.4" customHeight="1" x14ac:dyDescent="0.3">
      <c r="A202" s="175"/>
      <c r="B202" s="87" t="s">
        <v>160</v>
      </c>
      <c r="C202" s="62" t="s">
        <v>271</v>
      </c>
      <c r="D202" s="114" t="s">
        <v>256</v>
      </c>
      <c r="E202" s="9"/>
      <c r="F202" s="137" t="s">
        <v>175</v>
      </c>
      <c r="G202" s="137"/>
      <c r="H202" s="137"/>
      <c r="J202" s="15"/>
      <c r="W202" s="20"/>
    </row>
    <row r="203" spans="1:25" ht="20.399999999999999" customHeight="1" x14ac:dyDescent="0.3">
      <c r="A203" s="175"/>
      <c r="B203" s="62" t="s">
        <v>78</v>
      </c>
      <c r="C203" s="62" t="s">
        <v>191</v>
      </c>
      <c r="D203" s="72" t="s">
        <v>22</v>
      </c>
      <c r="E203" s="17"/>
      <c r="F203" s="138" t="s">
        <v>188</v>
      </c>
      <c r="G203" s="138"/>
      <c r="H203" s="138"/>
      <c r="I203" s="77"/>
      <c r="J203" s="77"/>
      <c r="V203">
        <v>484</v>
      </c>
      <c r="W203" s="20">
        <f t="shared" si="3"/>
        <v>0</v>
      </c>
      <c r="X203">
        <v>484</v>
      </c>
      <c r="Y203" s="21">
        <f>D203*X203</f>
        <v>0</v>
      </c>
    </row>
    <row r="204" spans="1:25" ht="22.2" customHeight="1" thickBot="1" x14ac:dyDescent="0.35">
      <c r="A204" s="176"/>
      <c r="B204" s="100" t="s">
        <v>192</v>
      </c>
      <c r="C204" s="70" t="s">
        <v>193</v>
      </c>
      <c r="D204" s="133" t="s">
        <v>256</v>
      </c>
      <c r="E204" s="24"/>
      <c r="F204" s="136" t="s">
        <v>175</v>
      </c>
      <c r="G204" s="136"/>
      <c r="H204" s="136"/>
      <c r="I204" s="77"/>
      <c r="J204" s="77"/>
      <c r="V204">
        <v>887.15</v>
      </c>
      <c r="W204" s="20">
        <f t="shared" si="3"/>
        <v>53229</v>
      </c>
      <c r="Y204" s="21"/>
    </row>
    <row r="205" spans="1:25" ht="22.2" customHeight="1" thickBot="1" x14ac:dyDescent="0.35">
      <c r="A205" s="98">
        <v>11</v>
      </c>
      <c r="B205" s="120" t="s">
        <v>11</v>
      </c>
      <c r="C205" s="74" t="s">
        <v>257</v>
      </c>
      <c r="D205" s="121" t="s">
        <v>256</v>
      </c>
      <c r="E205" s="126"/>
      <c r="F205" s="136" t="s">
        <v>175</v>
      </c>
      <c r="G205" s="136"/>
      <c r="H205" s="136"/>
      <c r="I205" s="77"/>
      <c r="J205" s="77"/>
      <c r="W205" s="20"/>
      <c r="Y205" s="21"/>
    </row>
    <row r="206" spans="1:25" ht="22.2" customHeight="1" thickBot="1" x14ac:dyDescent="0.35">
      <c r="A206" s="98"/>
      <c r="B206" s="127" t="s">
        <v>71</v>
      </c>
      <c r="C206" s="129" t="s">
        <v>267</v>
      </c>
      <c r="D206" s="130" t="s">
        <v>250</v>
      </c>
      <c r="E206" s="126"/>
      <c r="F206" s="136" t="s">
        <v>175</v>
      </c>
      <c r="G206" s="136"/>
      <c r="H206" s="136"/>
      <c r="I206" s="77"/>
      <c r="J206" s="77"/>
      <c r="W206" s="20"/>
      <c r="Y206" s="21"/>
    </row>
    <row r="207" spans="1:25" ht="22.2" customHeight="1" thickBot="1" x14ac:dyDescent="0.35">
      <c r="A207" s="98"/>
      <c r="B207" s="127" t="s">
        <v>71</v>
      </c>
      <c r="C207" s="129" t="s">
        <v>268</v>
      </c>
      <c r="D207" s="130" t="s">
        <v>250</v>
      </c>
      <c r="E207" s="126"/>
      <c r="F207" s="136" t="s">
        <v>175</v>
      </c>
      <c r="G207" s="136"/>
      <c r="H207" s="136"/>
      <c r="I207" s="77"/>
      <c r="J207" s="77"/>
      <c r="W207" s="20"/>
      <c r="Y207" s="21"/>
    </row>
    <row r="208" spans="1:25" ht="22.2" customHeight="1" thickBot="1" x14ac:dyDescent="0.35">
      <c r="A208" s="98">
        <v>11</v>
      </c>
      <c r="B208" s="113" t="s">
        <v>15</v>
      </c>
      <c r="C208" s="76" t="s">
        <v>181</v>
      </c>
      <c r="D208" s="114" t="s">
        <v>256</v>
      </c>
      <c r="E208" s="126"/>
      <c r="F208" s="136" t="s">
        <v>175</v>
      </c>
      <c r="G208" s="136"/>
      <c r="H208" s="136"/>
      <c r="I208" s="77"/>
      <c r="J208" s="77"/>
      <c r="W208" s="20"/>
      <c r="Y208" s="21"/>
    </row>
    <row r="209" spans="1:25" ht="22.2" customHeight="1" thickBot="1" x14ac:dyDescent="0.35">
      <c r="A209" s="98">
        <v>11</v>
      </c>
      <c r="B209" s="113" t="s">
        <v>124</v>
      </c>
      <c r="C209" s="76" t="s">
        <v>261</v>
      </c>
      <c r="D209" s="114" t="s">
        <v>250</v>
      </c>
      <c r="E209" s="126"/>
      <c r="F209" s="136" t="s">
        <v>175</v>
      </c>
      <c r="G209" s="136"/>
      <c r="H209" s="136"/>
      <c r="I209" s="77"/>
      <c r="J209" s="77"/>
      <c r="W209" s="20"/>
      <c r="Y209" s="21"/>
    </row>
    <row r="210" spans="1:25" ht="22.2" customHeight="1" thickBot="1" x14ac:dyDescent="0.35">
      <c r="A210" s="98">
        <v>11</v>
      </c>
      <c r="B210" s="120" t="s">
        <v>23</v>
      </c>
      <c r="C210" s="75" t="s">
        <v>247</v>
      </c>
      <c r="D210" s="121" t="s">
        <v>282</v>
      </c>
      <c r="E210" s="73"/>
      <c r="F210" s="137" t="s">
        <v>175</v>
      </c>
      <c r="G210" s="137"/>
      <c r="H210" s="137"/>
      <c r="I210" s="77"/>
      <c r="J210" s="77"/>
      <c r="W210" s="20"/>
      <c r="Y210" s="21"/>
    </row>
    <row r="211" spans="1:25" ht="22.2" customHeight="1" thickBot="1" x14ac:dyDescent="0.35">
      <c r="A211" s="98">
        <v>11</v>
      </c>
      <c r="B211" s="118" t="s">
        <v>78</v>
      </c>
      <c r="C211" s="116" t="s">
        <v>243</v>
      </c>
      <c r="D211" s="119" t="s">
        <v>245</v>
      </c>
      <c r="E211" s="117"/>
      <c r="F211" s="136" t="s">
        <v>175</v>
      </c>
      <c r="G211" s="136"/>
      <c r="H211" s="136"/>
      <c r="I211" s="77"/>
      <c r="J211" s="77"/>
      <c r="W211" s="20"/>
      <c r="Y211" s="21"/>
    </row>
    <row r="212" spans="1:25" ht="22.2" customHeight="1" thickBot="1" x14ac:dyDescent="0.35">
      <c r="A212" s="98">
        <v>11</v>
      </c>
      <c r="B212" s="118" t="s">
        <v>78</v>
      </c>
      <c r="C212" s="116" t="s">
        <v>242</v>
      </c>
      <c r="D212" s="119" t="s">
        <v>244</v>
      </c>
      <c r="E212" s="117"/>
      <c r="F212" s="136" t="s">
        <v>175</v>
      </c>
      <c r="G212" s="136"/>
      <c r="H212" s="136"/>
      <c r="I212" s="77"/>
      <c r="J212" s="77"/>
      <c r="W212" s="20"/>
      <c r="Y212" s="21"/>
    </row>
    <row r="213" spans="1:25" ht="22.2" customHeight="1" thickBot="1" x14ac:dyDescent="0.35">
      <c r="A213" s="98">
        <v>11</v>
      </c>
      <c r="B213" s="118" t="s">
        <v>99</v>
      </c>
      <c r="C213" s="76" t="s">
        <v>249</v>
      </c>
      <c r="D213" s="119" t="s">
        <v>250</v>
      </c>
      <c r="E213" s="117"/>
      <c r="F213" s="136" t="s">
        <v>175</v>
      </c>
      <c r="G213" s="136"/>
      <c r="H213" s="136"/>
      <c r="I213" s="77"/>
      <c r="J213" s="77"/>
      <c r="W213" s="20"/>
      <c r="Y213" s="21"/>
    </row>
    <row r="214" spans="1:25" ht="22.2" customHeight="1" thickBot="1" x14ac:dyDescent="0.35">
      <c r="A214" s="98">
        <v>11</v>
      </c>
      <c r="B214" s="113" t="s">
        <v>80</v>
      </c>
      <c r="C214" s="62" t="s">
        <v>239</v>
      </c>
      <c r="D214" s="114" t="s">
        <v>240</v>
      </c>
      <c r="E214" s="9"/>
      <c r="F214" s="137" t="s">
        <v>175</v>
      </c>
      <c r="G214" s="137"/>
      <c r="H214" s="137"/>
      <c r="I214" s="77"/>
      <c r="J214" s="77"/>
      <c r="W214" s="20"/>
      <c r="Y214" s="21"/>
    </row>
    <row r="215" spans="1:25" ht="22.2" customHeight="1" thickBot="1" x14ac:dyDescent="0.35">
      <c r="A215" s="98">
        <v>11</v>
      </c>
      <c r="B215" s="113" t="s">
        <v>156</v>
      </c>
      <c r="C215" s="62" t="s">
        <v>258</v>
      </c>
      <c r="D215" s="114" t="s">
        <v>250</v>
      </c>
      <c r="E215" s="73"/>
      <c r="F215" s="110"/>
      <c r="G215" s="110"/>
      <c r="H215" s="110"/>
      <c r="I215" s="77"/>
      <c r="J215" s="77"/>
      <c r="W215" s="20"/>
      <c r="Y215" s="21"/>
    </row>
    <row r="216" spans="1:25" ht="22.2" customHeight="1" thickBot="1" x14ac:dyDescent="0.35">
      <c r="A216" s="98"/>
      <c r="B216" s="118" t="s">
        <v>82</v>
      </c>
      <c r="C216" s="62" t="s">
        <v>255</v>
      </c>
      <c r="D216" s="125" t="s">
        <v>250</v>
      </c>
      <c r="E216" s="73"/>
      <c r="F216" s="110"/>
      <c r="G216" s="110"/>
      <c r="H216" s="110"/>
      <c r="I216" s="77"/>
      <c r="J216" s="77"/>
      <c r="W216" s="20"/>
      <c r="Y216" s="21"/>
    </row>
    <row r="217" spans="1:25" ht="22.2" customHeight="1" thickBot="1" x14ac:dyDescent="0.35">
      <c r="A217" s="98">
        <v>11</v>
      </c>
      <c r="B217" s="100" t="s">
        <v>192</v>
      </c>
      <c r="C217" s="70" t="s">
        <v>225</v>
      </c>
      <c r="D217" s="101" t="s">
        <v>240</v>
      </c>
      <c r="E217" s="99"/>
      <c r="F217" s="136" t="s">
        <v>175</v>
      </c>
      <c r="G217" s="136"/>
      <c r="H217" s="136"/>
      <c r="I217" s="77"/>
      <c r="J217" s="77"/>
      <c r="W217" s="20"/>
      <c r="Y217" s="21"/>
    </row>
    <row r="218" spans="1:25" ht="22.2" customHeight="1" thickBot="1" x14ac:dyDescent="0.35">
      <c r="A218" s="98">
        <v>11</v>
      </c>
      <c r="B218" s="100" t="s">
        <v>236</v>
      </c>
      <c r="C218" s="112" t="s">
        <v>237</v>
      </c>
      <c r="D218" s="101" t="s">
        <v>240</v>
      </c>
      <c r="E218" s="99"/>
      <c r="F218" s="136" t="s">
        <v>175</v>
      </c>
      <c r="G218" s="136"/>
      <c r="H218" s="136"/>
      <c r="I218" s="77"/>
      <c r="J218" s="77"/>
      <c r="W218" s="20"/>
      <c r="Y218" s="21"/>
    </row>
    <row r="219" spans="1:25" ht="19.8" customHeight="1" thickBot="1" x14ac:dyDescent="0.35">
      <c r="A219" s="78">
        <v>11</v>
      </c>
      <c r="B219" s="70" t="s">
        <v>194</v>
      </c>
      <c r="C219" s="79" t="s">
        <v>195</v>
      </c>
      <c r="D219" s="80">
        <v>33</v>
      </c>
      <c r="E219" s="81"/>
      <c r="F219" s="173" t="s">
        <v>175</v>
      </c>
      <c r="G219" s="173"/>
      <c r="H219" s="173"/>
      <c r="W219" s="20">
        <f>SUM(W9:W204)</f>
        <v>8236814.7300000004</v>
      </c>
    </row>
    <row r="220" spans="1:25" ht="19.8" customHeight="1" thickBot="1" x14ac:dyDescent="0.35">
      <c r="A220" s="98">
        <v>11</v>
      </c>
      <c r="B220" s="87" t="s">
        <v>20</v>
      </c>
      <c r="C220" s="62" t="s">
        <v>241</v>
      </c>
      <c r="D220" s="114" t="s">
        <v>240</v>
      </c>
      <c r="E220" s="27"/>
      <c r="F220" s="173" t="s">
        <v>175</v>
      </c>
      <c r="G220" s="173"/>
      <c r="H220" s="173"/>
      <c r="W220" s="20"/>
    </row>
    <row r="221" spans="1:25" ht="19.8" customHeight="1" thickBot="1" x14ac:dyDescent="0.35">
      <c r="A221" s="98">
        <v>11</v>
      </c>
      <c r="B221" s="87" t="s">
        <v>160</v>
      </c>
      <c r="C221" s="62" t="s">
        <v>271</v>
      </c>
      <c r="D221" s="114" t="s">
        <v>250</v>
      </c>
      <c r="E221" s="27"/>
      <c r="F221" s="173" t="s">
        <v>175</v>
      </c>
      <c r="G221" s="173"/>
      <c r="H221" s="173"/>
      <c r="W221" s="20"/>
    </row>
    <row r="222" spans="1:25" x14ac:dyDescent="0.3">
      <c r="D222" s="82">
        <f>SUM(W184:W204)</f>
        <v>431973.35000000003</v>
      </c>
      <c r="F222" s="83">
        <f>SUM(W9:W98)</f>
        <v>4706148.3899999997</v>
      </c>
    </row>
    <row r="224" spans="1:25" x14ac:dyDescent="0.3">
      <c r="J224" s="15"/>
      <c r="W224" s="20">
        <f>SUM(W9:W204)</f>
        <v>8236814.7300000004</v>
      </c>
    </row>
    <row r="225" spans="9:24" x14ac:dyDescent="0.3">
      <c r="I225" t="e">
        <f>#REF!+#REF!+#REF!+#REF!+#REF!+#REF!+#REF!+#REF!+#REF!+#REF!+#REF!+#REF!+#REF!+#REF!+#REF!+#REF!+#REF!+#REF!+#REF!+#REF!+#REF!+#REF!+#REF!+J58+#REF!+#REF!+#REF!+#REF!</f>
        <v>#REF!</v>
      </c>
      <c r="J225" t="s">
        <v>196</v>
      </c>
      <c r="K225" t="s">
        <v>197</v>
      </c>
    </row>
    <row r="226" spans="9:24" x14ac:dyDescent="0.3">
      <c r="I226" s="85" t="e">
        <f>J10+#REF!+#REF!+#REF!+#REF!+#REF!+#REF!+#REF!+J80</f>
        <v>#REF!</v>
      </c>
      <c r="J226" t="s">
        <v>198</v>
      </c>
    </row>
    <row r="227" spans="9:24" x14ac:dyDescent="0.3">
      <c r="I227" s="85" t="e">
        <f>SUM(I225:I226)</f>
        <v>#REF!</v>
      </c>
      <c r="J227" t="s">
        <v>199</v>
      </c>
      <c r="W227" s="20" t="e">
        <f>W92+W95+W99+#REF!+#REF!+W107+W108+W112+#REF!+#REF!+W116+W130+W131+#REF!+W142+W144+#REF!+#REF!+#REF!+#REF!+#REF!+#REF!+W198+#REF!+#REF!</f>
        <v>#REF!</v>
      </c>
      <c r="X227" t="s">
        <v>200</v>
      </c>
    </row>
    <row r="228" spans="9:24" x14ac:dyDescent="0.3">
      <c r="M228">
        <v>998652</v>
      </c>
    </row>
    <row r="229" spans="9:24" x14ac:dyDescent="0.3">
      <c r="I229" s="15">
        <f>J9+J96+J168+J201</f>
        <v>118128</v>
      </c>
      <c r="J229" t="s">
        <v>201</v>
      </c>
    </row>
    <row r="230" spans="9:24" x14ac:dyDescent="0.3">
      <c r="I230" s="15" t="e">
        <f>#REF!+#REF!+#REF!+#REF!+#REF!+J162+#REF!</f>
        <v>#REF!</v>
      </c>
      <c r="J230" t="s">
        <v>202</v>
      </c>
    </row>
    <row r="232" spans="9:24" x14ac:dyDescent="0.3">
      <c r="I232" s="15" t="e">
        <f>I225+I226+I230</f>
        <v>#REF!</v>
      </c>
      <c r="J232" t="s">
        <v>203</v>
      </c>
    </row>
    <row r="233" spans="9:24" x14ac:dyDescent="0.3">
      <c r="I233" s="15" t="e">
        <f>I225+I226+I230+I229</f>
        <v>#REF!</v>
      </c>
      <c r="J233" t="s">
        <v>204</v>
      </c>
    </row>
  </sheetData>
  <mergeCells count="238">
    <mergeCell ref="F14:H14"/>
    <mergeCell ref="F15:H15"/>
    <mergeCell ref="A6:A15"/>
    <mergeCell ref="F31:H31"/>
    <mergeCell ref="A16:A31"/>
    <mergeCell ref="F46:H46"/>
    <mergeCell ref="F47:H47"/>
    <mergeCell ref="F220:H220"/>
    <mergeCell ref="F221:H221"/>
    <mergeCell ref="F153:H153"/>
    <mergeCell ref="F118:H118"/>
    <mergeCell ref="F219:H219"/>
    <mergeCell ref="A190:A204"/>
    <mergeCell ref="F190:H190"/>
    <mergeCell ref="F191:H191"/>
    <mergeCell ref="F192:H192"/>
    <mergeCell ref="F195:H195"/>
    <mergeCell ref="F196:H196"/>
    <mergeCell ref="F197:H197"/>
    <mergeCell ref="F198:H198"/>
    <mergeCell ref="F199:H199"/>
    <mergeCell ref="F200:H200"/>
    <mergeCell ref="F217:H217"/>
    <mergeCell ref="F205:H205"/>
    <mergeCell ref="F208:H208"/>
    <mergeCell ref="F209:H209"/>
    <mergeCell ref="F206:H206"/>
    <mergeCell ref="F207:H207"/>
    <mergeCell ref="F202:H202"/>
    <mergeCell ref="A126:A136"/>
    <mergeCell ref="A137:A144"/>
    <mergeCell ref="I185:K185"/>
    <mergeCell ref="F186:H186"/>
    <mergeCell ref="A187:D187"/>
    <mergeCell ref="F187:H187"/>
    <mergeCell ref="I176:K176"/>
    <mergeCell ref="F177:H177"/>
    <mergeCell ref="F178:H178"/>
    <mergeCell ref="F179:H179"/>
    <mergeCell ref="F180:H180"/>
    <mergeCell ref="F181:H181"/>
    <mergeCell ref="A171:A186"/>
    <mergeCell ref="F171:H171"/>
    <mergeCell ref="F172:H172"/>
    <mergeCell ref="F173:H173"/>
    <mergeCell ref="F174:H174"/>
    <mergeCell ref="F175:H175"/>
    <mergeCell ref="F176:H176"/>
    <mergeCell ref="F182:H182"/>
    <mergeCell ref="F184:H184"/>
    <mergeCell ref="F185:H185"/>
    <mergeCell ref="F183:H183"/>
    <mergeCell ref="F132:H132"/>
    <mergeCell ref="I151:K151"/>
    <mergeCell ref="F152:H152"/>
    <mergeCell ref="A154:A170"/>
    <mergeCell ref="F154:H154"/>
    <mergeCell ref="F155:H155"/>
    <mergeCell ref="F156:H156"/>
    <mergeCell ref="F157:H157"/>
    <mergeCell ref="F158:H158"/>
    <mergeCell ref="F165:H165"/>
    <mergeCell ref="I165:K165"/>
    <mergeCell ref="F166:H166"/>
    <mergeCell ref="F168:H168"/>
    <mergeCell ref="F169:H169"/>
    <mergeCell ref="F159:H159"/>
    <mergeCell ref="I159:K159"/>
    <mergeCell ref="F161:H161"/>
    <mergeCell ref="F162:H162"/>
    <mergeCell ref="F163:H163"/>
    <mergeCell ref="F164:H164"/>
    <mergeCell ref="F170:H170"/>
    <mergeCell ref="F167:H167"/>
    <mergeCell ref="I117:K117"/>
    <mergeCell ref="F119:H119"/>
    <mergeCell ref="F122:H122"/>
    <mergeCell ref="F120:H120"/>
    <mergeCell ref="F121:H121"/>
    <mergeCell ref="I145:K145"/>
    <mergeCell ref="F146:H146"/>
    <mergeCell ref="F147:H147"/>
    <mergeCell ref="F148:H148"/>
    <mergeCell ref="I141:K141"/>
    <mergeCell ref="F142:H142"/>
    <mergeCell ref="I142:K142"/>
    <mergeCell ref="I124:K124"/>
    <mergeCell ref="F125:H125"/>
    <mergeCell ref="F126:H126"/>
    <mergeCell ref="F127:H127"/>
    <mergeCell ref="F128:H128"/>
    <mergeCell ref="F129:H129"/>
    <mergeCell ref="F130:H130"/>
    <mergeCell ref="F137:H137"/>
    <mergeCell ref="F138:H138"/>
    <mergeCell ref="F139:H139"/>
    <mergeCell ref="F140:H140"/>
    <mergeCell ref="F141:H141"/>
    <mergeCell ref="A104:A119"/>
    <mergeCell ref="F104:H104"/>
    <mergeCell ref="F105:H105"/>
    <mergeCell ref="F107:H107"/>
    <mergeCell ref="F108:H108"/>
    <mergeCell ref="F109:H109"/>
    <mergeCell ref="F111:H111"/>
    <mergeCell ref="F112:H112"/>
    <mergeCell ref="F114:H114"/>
    <mergeCell ref="F115:H115"/>
    <mergeCell ref="F113:H113"/>
    <mergeCell ref="F116:H116"/>
    <mergeCell ref="F117:H117"/>
    <mergeCell ref="F102:H102"/>
    <mergeCell ref="F95:H95"/>
    <mergeCell ref="I95:K95"/>
    <mergeCell ref="F96:H96"/>
    <mergeCell ref="F97:H97"/>
    <mergeCell ref="F98:H98"/>
    <mergeCell ref="F99:H99"/>
    <mergeCell ref="F103:H103"/>
    <mergeCell ref="F90:H90"/>
    <mergeCell ref="F91:H91"/>
    <mergeCell ref="F92:H92"/>
    <mergeCell ref="I92:K92"/>
    <mergeCell ref="F93:H93"/>
    <mergeCell ref="F94:H94"/>
    <mergeCell ref="A81:H81"/>
    <mergeCell ref="A82:A101"/>
    <mergeCell ref="F82:H82"/>
    <mergeCell ref="F83:H83"/>
    <mergeCell ref="F84:H84"/>
    <mergeCell ref="F85:H85"/>
    <mergeCell ref="F86:H86"/>
    <mergeCell ref="F87:H87"/>
    <mergeCell ref="F88:H88"/>
    <mergeCell ref="F89:H89"/>
    <mergeCell ref="F100:H100"/>
    <mergeCell ref="F101:H101"/>
    <mergeCell ref="F77:H77"/>
    <mergeCell ref="F78:H78"/>
    <mergeCell ref="F79:H79"/>
    <mergeCell ref="F80:H80"/>
    <mergeCell ref="F69:H69"/>
    <mergeCell ref="F70:H70"/>
    <mergeCell ref="F71:H71"/>
    <mergeCell ref="F72:H72"/>
    <mergeCell ref="F73:H73"/>
    <mergeCell ref="F74:H74"/>
    <mergeCell ref="A58:A80"/>
    <mergeCell ref="F58:H58"/>
    <mergeCell ref="F59:H59"/>
    <mergeCell ref="F60:H60"/>
    <mergeCell ref="F61:H61"/>
    <mergeCell ref="F62:H62"/>
    <mergeCell ref="F48:H48"/>
    <mergeCell ref="F49:H49"/>
    <mergeCell ref="F50:H50"/>
    <mergeCell ref="F51:H51"/>
    <mergeCell ref="F52:H52"/>
    <mergeCell ref="F53:H53"/>
    <mergeCell ref="F63:H63"/>
    <mergeCell ref="F64:H64"/>
    <mergeCell ref="F65:H65"/>
    <mergeCell ref="F66:H66"/>
    <mergeCell ref="F67:H67"/>
    <mergeCell ref="F68:H68"/>
    <mergeCell ref="F54:H54"/>
    <mergeCell ref="F55:H55"/>
    <mergeCell ref="F56:H56"/>
    <mergeCell ref="F57:H57"/>
    <mergeCell ref="F75:H75"/>
    <mergeCell ref="F76:H76"/>
    <mergeCell ref="F40:H40"/>
    <mergeCell ref="F41:H41"/>
    <mergeCell ref="F42:H42"/>
    <mergeCell ref="F43:H43"/>
    <mergeCell ref="F44:H44"/>
    <mergeCell ref="F45:H45"/>
    <mergeCell ref="F30:H30"/>
    <mergeCell ref="A32:A57"/>
    <mergeCell ref="F32:H32"/>
    <mergeCell ref="F33:H33"/>
    <mergeCell ref="F34:H34"/>
    <mergeCell ref="F35:H35"/>
    <mergeCell ref="F36:H36"/>
    <mergeCell ref="F37:H37"/>
    <mergeCell ref="F38:H38"/>
    <mergeCell ref="F39:H39"/>
    <mergeCell ref="F24:H24"/>
    <mergeCell ref="F25:H25"/>
    <mergeCell ref="F26:H26"/>
    <mergeCell ref="F27:H27"/>
    <mergeCell ref="F28:H28"/>
    <mergeCell ref="F29:H29"/>
    <mergeCell ref="F16:H16"/>
    <mergeCell ref="F17:H17"/>
    <mergeCell ref="F18:H18"/>
    <mergeCell ref="F19:H19"/>
    <mergeCell ref="F20:H20"/>
    <mergeCell ref="F21:H21"/>
    <mergeCell ref="F22:H22"/>
    <mergeCell ref="F23:H23"/>
    <mergeCell ref="F6:H6"/>
    <mergeCell ref="A1:B1"/>
    <mergeCell ref="D1:H1"/>
    <mergeCell ref="A3:D3"/>
    <mergeCell ref="F4:H4"/>
    <mergeCell ref="A5:F5"/>
    <mergeCell ref="F13:H13"/>
    <mergeCell ref="F7:H7"/>
    <mergeCell ref="F8:H8"/>
    <mergeCell ref="F9:H9"/>
    <mergeCell ref="F10:H10"/>
    <mergeCell ref="F11:H11"/>
    <mergeCell ref="F12:H12"/>
    <mergeCell ref="F218:H218"/>
    <mergeCell ref="F214:H214"/>
    <mergeCell ref="F211:H211"/>
    <mergeCell ref="F212:H212"/>
    <mergeCell ref="F189:H189"/>
    <mergeCell ref="F210:H210"/>
    <mergeCell ref="F194:H194"/>
    <mergeCell ref="F213:H213"/>
    <mergeCell ref="F123:H123"/>
    <mergeCell ref="F124:H124"/>
    <mergeCell ref="F145:H145"/>
    <mergeCell ref="F150:H150"/>
    <mergeCell ref="F151:H151"/>
    <mergeCell ref="F201:H201"/>
    <mergeCell ref="F203:H203"/>
    <mergeCell ref="F204:H204"/>
    <mergeCell ref="F133:H133"/>
    <mergeCell ref="F134:H134"/>
    <mergeCell ref="F135:H135"/>
    <mergeCell ref="F136:H136"/>
    <mergeCell ref="F149:H149"/>
    <mergeCell ref="F143:H143"/>
    <mergeCell ref="F144:H144"/>
    <mergeCell ref="F131:H13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планирование23-24 (для дир) (2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dcterms:created xsi:type="dcterms:W3CDTF">2023-12-28T11:40:00Z</dcterms:created>
  <dcterms:modified xsi:type="dcterms:W3CDTF">2024-01-19T11:25:05Z</dcterms:modified>
</cp:coreProperties>
</file>